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rklärung Basisdaten" sheetId="1" r:id="rId1"/>
    <sheet name="Produktion der Städte" sheetId="2" r:id="rId2"/>
    <sheet name="Preistabelle" sheetId="3" r:id="rId3"/>
    <sheet name="Schiffstabelle" sheetId="4" r:id="rId4"/>
    <sheet name="Reisezeiten" sheetId="5" r:id="rId5"/>
    <sheet name="Mittelmeer" sheetId="6" r:id="rId6"/>
    <sheet name="Produktionswerte der Betriebe" sheetId="7" r:id="rId7"/>
    <sheet name="Verbrauch und Produktion" sheetId="8" r:id="rId8"/>
    <sheet name="Planung Vollausbau" sheetId="9" r:id="rId9"/>
  </sheets>
  <definedNames/>
  <calcPr fullCalcOnLoad="1"/>
</workbook>
</file>

<file path=xl/sharedStrings.xml><?xml version="1.0" encoding="utf-8"?>
<sst xmlns="http://schemas.openxmlformats.org/spreadsheetml/2006/main" count="591" uniqueCount="232">
  <si>
    <t>Edinburgh</t>
  </si>
  <si>
    <t>Scarborough</t>
  </si>
  <si>
    <t>Boston*</t>
  </si>
  <si>
    <t>London</t>
  </si>
  <si>
    <t>Haarlem</t>
  </si>
  <si>
    <t>Groningen</t>
  </si>
  <si>
    <t>Bremen</t>
  </si>
  <si>
    <t>Hamburg</t>
  </si>
  <si>
    <t>Lübeck</t>
  </si>
  <si>
    <t>Rostock</t>
  </si>
  <si>
    <t>Ripen</t>
  </si>
  <si>
    <t>Flensburg</t>
  </si>
  <si>
    <t>Aalborg</t>
  </si>
  <si>
    <t>Naestved*</t>
  </si>
  <si>
    <t>Bergen</t>
  </si>
  <si>
    <t>Stavanger*</t>
  </si>
  <si>
    <t>Oslo</t>
  </si>
  <si>
    <t>Stockholm</t>
  </si>
  <si>
    <t>Malmö</t>
  </si>
  <si>
    <t>Ahus*</t>
  </si>
  <si>
    <t>Visby</t>
  </si>
  <si>
    <t>Stettin</t>
  </si>
  <si>
    <t>Danzig</t>
  </si>
  <si>
    <t>Thorn</t>
  </si>
  <si>
    <t>Königsberg*</t>
  </si>
  <si>
    <t>Riga</t>
  </si>
  <si>
    <t>Reval</t>
  </si>
  <si>
    <t>Helsinki*</t>
  </si>
  <si>
    <t>Novgorod</t>
  </si>
  <si>
    <t>-</t>
  </si>
  <si>
    <t>Town/Stadt</t>
  </si>
  <si>
    <t>Buy / Kaufen</t>
  </si>
  <si>
    <t>Sell / Verkaufen</t>
  </si>
  <si>
    <t>english / Deutsch</t>
  </si>
  <si>
    <t>Malaga</t>
  </si>
  <si>
    <t>x</t>
  </si>
  <si>
    <t>Cartagena</t>
  </si>
  <si>
    <t>Oran</t>
  </si>
  <si>
    <t>Perpignan</t>
  </si>
  <si>
    <t>Algier</t>
  </si>
  <si>
    <t>Genua</t>
  </si>
  <si>
    <t>Sfax</t>
  </si>
  <si>
    <t>Roma</t>
  </si>
  <si>
    <t>Palermo</t>
  </si>
  <si>
    <t>Tripoli</t>
  </si>
  <si>
    <t>Salerno</t>
  </si>
  <si>
    <t>Bari</t>
  </si>
  <si>
    <t>Split</t>
  </si>
  <si>
    <t>Bengazi</t>
  </si>
  <si>
    <t>Athena</t>
  </si>
  <si>
    <t>Tubruq</t>
  </si>
  <si>
    <t>Ismir</t>
  </si>
  <si>
    <t>Istanbul</t>
  </si>
  <si>
    <t>Antalya</t>
  </si>
  <si>
    <t>Alexandria</t>
  </si>
  <si>
    <t>Tabelle Verbrauch und Produktion erstellt aus Messwerten für den Verbrauch von 60.000 Einwohnern</t>
  </si>
  <si>
    <t xml:space="preserve">Anmerkung: Die nachfolgende Tabelle dient nur zum Beleg, dass mit den Werten aus Patrizier IV (Version 1.2) keine Vollversorgung bei Vollausbau möglich ist. Auch nicht mit Einbeziehung des Mittelmeers als Handelspartner für Importgüter. Weiterhin dient diese Analyse zur Feststellung welche Anzahl an Betrieben für eine Vollversorgung mit einem Gut benötigt wird. Die Angaben für die benötigten Betriebe schwanken Verbrauchsabhängig zwischen fast 1.000 (Ziegel) und etwas über 1.200 (Wein). Laut Daniel ist das Produktionssystem für Patrizier IV so geschrieben worden, dass es sich genau im Gleichgewicht befindet, wenn für alle Güter die gleiche Anzahl an Betrieben errichtet wird. </t>
  </si>
  <si>
    <t>Erklärung:</t>
  </si>
  <si>
    <t>Je Betrieb sind im Spiel genau 25 Arbeiter beschäftigt, wenn im Betrieb die maximale Anzahl von Arbeitern eingestellt ist.</t>
  </si>
  <si>
    <t>Die Tabelle greift den benötigten 10 Tagesbedarf auf, der von Wredi am 25.09.2010 im Patrizierforum eingestellt wurde.</t>
  </si>
  <si>
    <t>Als Produktion der Betriebe werden die Zahlen verwendet, die ich durch eigene Betriebe ermittelt habe und die mit Wredis Zahlen übereinstimmen.</t>
  </si>
  <si>
    <t>Hierbei habe ich mit den Waren angefangen, die weitere Vorprodukte benötigen.</t>
  </si>
  <si>
    <t>Für die Berechnung der Grundrohstoffe wurden dann die Summen der Produkte und Vorprodukte, wie sie in dieser Zelle stehen herangezogen.</t>
  </si>
  <si>
    <t>Hierdurch ist ausgeschlossen, dass Rohstoffbedarfe für die Verarbeitung in Vorprodukte nicht berücksichtigt wurden.</t>
  </si>
  <si>
    <t>Die Spalte Realbedarf für 10 Tage gibt somit den Bedarf an, der durch die Bevölkerungsnachfrage entsteht, wobei die benötigten Vorprodukte für die Waren ebenfalls vollständig ausgewiesen sind.</t>
  </si>
  <si>
    <t>Route</t>
  </si>
  <si>
    <t>Boston</t>
  </si>
  <si>
    <t>Naestved</t>
  </si>
  <si>
    <t>Stavanger</t>
  </si>
  <si>
    <t>Ahus</t>
  </si>
  <si>
    <t>Königsberg</t>
  </si>
  <si>
    <t>Helsinki</t>
  </si>
  <si>
    <t>Erklärung zum Excelsheet Basisdaten P4</t>
  </si>
  <si>
    <t>Ich habe in dieser Zusammenstellung versucht, die Basisdaten, die jeder Spieler, aber insbesondere Neueinsteiger, für das Spiel Patrizier IV benötigen, zusammenzustellen.  Als Einsteiger interessieren zunächst die Angaben, was in welcher Stadt produziert wird, welche Waren zu welchen Preisen handelbar sind und was mich die Schiffe an Rohmaterialien kosten, da diese zum Bau vorhanden sein müssen. Erst in zweiter Linie interessieren die Produktionsdaten und die Verteilungen von Betrieben für den Vollausbau, so wie sie die Spieler gerne hätten, die im Spiel schon weiter sind. Auch fand ich es nützlich, wie für Patrizier II die Reisezeiten zwischen den Städten des Spieles in einer Matrix zusammenzustellen.</t>
  </si>
  <si>
    <t>Aus diesem Grund  habe ich die Reihenfolge der Excel-Blätter folgendermaßen gewählt:</t>
  </si>
  <si>
    <t>Blatt</t>
  </si>
  <si>
    <t>Name</t>
  </si>
  <si>
    <t>Inhalt</t>
  </si>
  <si>
    <t>1</t>
  </si>
  <si>
    <t>Produktion der Städte</t>
  </si>
  <si>
    <t>Was produziert welche Stadt, und welche Städte importieren Gewürze in der "historischen" Produktionskarte mit 32 Städten?</t>
  </si>
  <si>
    <t>2</t>
  </si>
  <si>
    <t>Preistabelle</t>
  </si>
  <si>
    <t>Zu welchem Preis kaufe und verkaufe ich die handelbaren Güter, und wie niedrig ist der optimale Produktionspreis?</t>
  </si>
  <si>
    <t>3</t>
  </si>
  <si>
    <t>Schiffstabelle</t>
  </si>
  <si>
    <t>Für welche Schiffstypen benötige ich welche Mengen an Baumaterial, damit die Werft meines Vertrauens diese Schiffe auch bauen kann?</t>
  </si>
  <si>
    <t>4</t>
  </si>
  <si>
    <t>Reisezeiten</t>
  </si>
  <si>
    <t>Wie lange benötige ich, um von einer Stadt in die nächste zu kommen? (Wichtig bei Routenplanung)</t>
  </si>
  <si>
    <t>5</t>
  </si>
  <si>
    <t>Mittelmeer</t>
  </si>
  <si>
    <t>Wie viele und vor allem welche Mittelmeerstädte gibt es im Spiel, und wo sind diese zu finden?</t>
  </si>
  <si>
    <t>6</t>
  </si>
  <si>
    <t>Produktionswerte der Betriebe</t>
  </si>
  <si>
    <t>Wie viel produziert welcher Betrieb pro Tag, und welche Rohstoffe werden dafür in welchen Mengen benötigt?</t>
  </si>
  <si>
    <t>7</t>
  </si>
  <si>
    <t>Verbrauch und Produktion</t>
  </si>
  <si>
    <t>Beispielrechnung, warum bei P4 (Version 1.2) eine Vollversorgung nicht möglich ist. (Anmerkungen zu geplanten Änderungen im AddOn)</t>
  </si>
  <si>
    <t>8</t>
  </si>
  <si>
    <t>Planung Vollausbau</t>
  </si>
  <si>
    <t>Planungsbeispiel für eine optimierte Versorgung bei Vollausbau, ohne Bevölkerungseinbrüche befürchten zu müssen (1,92 Mio. EW)</t>
  </si>
  <si>
    <t>Diese Excel-Mappe wurde von Hein Bagaluth alias Ralf Tielmann erstellt.</t>
  </si>
  <si>
    <t>Danksagung:</t>
  </si>
  <si>
    <t>Mein besonderer Dank gilt Charlotte vom Patrizierforum.net die mir sehr geholfen hat. Auch Falko möchte ich danken, für seine Hinweise zu Fehlern in den Tabellen. Und natürlich Gehtnix, für die anregende Diskussion über verschiedene Aspekte der Bedarfsberechnung und insbesondere für das Savegame mit Stavanger, ohne dass ich die Reisezeiten nicht so schnell hätte ermitteln können.</t>
  </si>
  <si>
    <t>Produktion in den 32 Städten bei Standardeinstellung "Historische Produktion"</t>
  </si>
  <si>
    <t>Für Anfänger der folgende Hinweis: Je nach Startoptionen startet das Spiel mit unterschiedlich vielen Städten. Die maximale Anzahl von 32 Städten kann erst durch Neugründungen erreicht werden. Hierfür muss in der Universität die Gründung neuer Städte erforscht werden und diese dann durch Eldermann-Aufträge zu Hanseniederlassungen ausgebaut werden. Forschen kann man erst, wenn man selber Bürgermeister geworden ist. Die Übernahme von Eldermann-Aufträgen ist erst ab dem Rang Ratspräsident möglich.</t>
  </si>
  <si>
    <t>Holz</t>
  </si>
  <si>
    <t>Ziegel</t>
  </si>
  <si>
    <t>Getreide</t>
  </si>
  <si>
    <t>Hanf</t>
  </si>
  <si>
    <t>Wolle</t>
  </si>
  <si>
    <t>Rohmetalle</t>
  </si>
  <si>
    <t>Honig</t>
  </si>
  <si>
    <t>Salz</t>
  </si>
  <si>
    <t>Metallwaren</t>
  </si>
  <si>
    <t>Met</t>
  </si>
  <si>
    <t>Tuch</t>
  </si>
  <si>
    <t>Bier</t>
  </si>
  <si>
    <t>Stockfisch</t>
  </si>
  <si>
    <t>Kleidung</t>
  </si>
  <si>
    <t>Käse</t>
  </si>
  <si>
    <t>Pech</t>
  </si>
  <si>
    <t>Felle</t>
  </si>
  <si>
    <t>Fleisch</t>
  </si>
  <si>
    <t>Wein</t>
  </si>
  <si>
    <t>Gewürze</t>
  </si>
  <si>
    <t>EP</t>
  </si>
  <si>
    <t>Brügge</t>
  </si>
  <si>
    <t>Köln</t>
  </si>
  <si>
    <t>Göteborg</t>
  </si>
  <si>
    <t>Eigenproduktion</t>
  </si>
  <si>
    <t>Gut wird für die Produktion benötigt, aber von der Stadt selber produziert.</t>
  </si>
  <si>
    <t>Gut wird von der Stadt produziert.</t>
  </si>
  <si>
    <t>Gut wird von der Stadt für die Produktion benötigt.</t>
  </si>
  <si>
    <t>Gut wird von dieser Stadt importiert.</t>
  </si>
  <si>
    <t>Güter, die mit schwarzer Schrift in der Tabelle stehen, benötigen keine Rohstoffe.</t>
  </si>
  <si>
    <t>Güter, die mit blauer Schrift in der Tabelle stehen benötigen einen Rohstoff, um produziert werden zu können.</t>
  </si>
  <si>
    <t>Güter, die mit roter Schrift in der Tabelle stehen, benötigen zwei Rohstoffe, um produziert zu werden.</t>
  </si>
  <si>
    <t>Besondere Güter sind Tuch und Metallwaren. Beide Güter benötigen Rohstoffe um selber produziert zu werden, sind aber selber ebenfalls Rohstoff bei der Produktion von weiteren Gütern.</t>
  </si>
  <si>
    <t>Preistabelle für Handel und Produktion von Gütern in Patrizier IV</t>
  </si>
  <si>
    <t>Hinweis für alle Spieler: In der folgenden Tabelle wird eine Produktionspreis für die Erstellung von Gütern angegeben. Diese Preis kann nur bei optimaler Versorgungslage erreicht werden. Hierzu müssen die Betriebe alle die volle Anzahl von Arbeitskräften haben und auf 100% produzieren. Weiterhin müssen bei Gütern, die Rohstoffe benötigen, diese auch wiederum zu den angegebenen Mindestpreis produziert worden sein.</t>
  </si>
  <si>
    <t>Weiterer Hinweis: Der hier angegebene Produktionspreis für Güter in Patrizier IV wird so keinen Bestand haben. Zum einen werden die Auswirkungen der Erforschung der Produktion später über einen Patch noch Eingang in das Spiel finden, zum anderen ist für ein AddOn geplant eine Dynamisierung der Preise, Produktionsmengen und Bevölkerungsschichten (und damit der Nachfrage) einzuführen.</t>
  </si>
  <si>
    <t>Falls die Dynamisierung so eingeführt wird, wie ich hoffe (und dafür gibt es auch einige Anhaltspunkte aus Äußerungen von offizieller Seite), dann kann es sein, dass die hier angegebenen Produktionspreise nicht die Untergrenze bleiben. Mehr möchte ich zu diesem Zeitpunkt (Dez. 2010) und an dieser Stelle nicht dazu sagen.</t>
  </si>
  <si>
    <t>Schwierigkeitsgrad</t>
  </si>
  <si>
    <t>Normal</t>
  </si>
  <si>
    <t>Fortgeschritten</t>
  </si>
  <si>
    <t>Profi</t>
  </si>
  <si>
    <t>Preis</t>
  </si>
  <si>
    <t>Produktions-</t>
  </si>
  <si>
    <t>Einkaufs-</t>
  </si>
  <si>
    <t>Verkaufs-</t>
  </si>
  <si>
    <t>Gut</t>
  </si>
  <si>
    <t>preis</t>
  </si>
  <si>
    <t>Hinweis für Neueinsteiger: Im Menü für den automatischen Handel und für den Kontorverwalter sollten die Preise (-1) eingetragen werden. Der Grund hierfür liegt in der Programmierung dieser Felder durch die Entwickler. Die Felder sind als "bis zu" hinterlegt. Dieses hat zur Folge, dass der Kapitän oder der Verwalter nur "bis zu" diesem Pries verkaufen bzw. einkaufen wird. Die Auswirkung ist, dass bei z. B. 40 Gold nur so lange eingekauft wird, wie die Ware für 39 Gold zu bekommen ist oder nur so lange verkauft wird, wie 41 Gold für die Ware zu bekommen ist.</t>
  </si>
  <si>
    <t>Schiffsliste für den Rohstoffbedarf</t>
  </si>
  <si>
    <t>In der Schiffsliste sind die Auftragskosten nicht enthalten, da diese variieren und vor allem von den Beschaffungskosten für die benötigten Rohstoffe vom Markt abhängen.</t>
  </si>
  <si>
    <t>Anmerkung zur Flusskogge: Die Flusskogge kann auch für den Seehandel und sogar für den Einsatz im Mittelmeer benutzt werden. Es ist aber davon abzuraten, da der "Verschleiß" (Beschädigung durch Nutzung) bei Flusskoggen im Hochseeeinsatz deutlich höher ist als bei "echten" Seeschiffen (alle anderen Schiffstypen). Nur bei Einsatz auf Flüssen und kurzen Seestrecken ist der "Verschleiß" annähernd gleich. Eine Flusskogge in einem Konvoi, der hauptsächlich über die Meere fährt, bedingt dadurch eine schnellere Notwendigkeit zur Reparatur für den gesamten Konvoi.</t>
  </si>
  <si>
    <t>Schnigge</t>
  </si>
  <si>
    <t>Kraier</t>
  </si>
  <si>
    <t>Kogge</t>
  </si>
  <si>
    <t>Holk</t>
  </si>
  <si>
    <t>Hansekogge</t>
  </si>
  <si>
    <t>Flusskogge</t>
  </si>
  <si>
    <t>Kraveel</t>
  </si>
  <si>
    <t>Kann auf See und für Flüsse genutzt werden.</t>
  </si>
  <si>
    <t>Kann nur für Seestädte genutzt werden.</t>
  </si>
  <si>
    <t>Sollte nur für Flussstädte und einen kurzen Seeweg genutzt werden.</t>
  </si>
  <si>
    <t>Reisezeiten zwischen den Hansestädten auf der Spielkarte für Patrizier IV</t>
  </si>
  <si>
    <t>Anmerkung zu den Reisezeiten: Die Zeiten wurden für alle Seestädte mit Koggen ermittelt. Für alle Flussstädte wurden Kraier benutzt. Es kann also sein, dass ein Holk-Kraveel-Konvoi bis zu einem halben Tag weniger benötigt als in der Tabelle angegeben, und ein Flusskonvoi mit Flusskoggen bis zu einem Tag mehr als angegeben. Die Angaben hinter dem Komma sind dezimal.</t>
  </si>
  <si>
    <t xml:space="preserve">Anmerkung für Neueinsteiger: Reisezeiten werden erst dann benötigt, wenn man als Spieler plant, seine Produktionsstandorte zu vernetzen, um eine automatisierte Versorgung aufzubauen. Je Stopp auf einer Handelsroute benötigt ein Konvoi genau einen Tag. Für die Planung einer automatisierten Versorgung der Städte, insbesondere über eine der vielen Hub-System-Varianten, ist es daher erforderlich, die genauen Umlaufzeiten der Versorgungskonvois zu kennen, um die Mengen richtig zu planen. Die Umlaufzeiten ergeben sich aus der Anzahl der Städte in der Route und den Reisezeiten zwischen den in der Route eingetragenen Städten. </t>
  </si>
  <si>
    <t>Die Zeiten wurden mit der Spielgeschwindigkeit 0,1 ermittelt. Alle genutzten Schiffe waren voll ausgebaut, hatten keine Ladung und wurden durch einen Kapitän mit der Erfahrung 2 in Navigation geführt.</t>
  </si>
  <si>
    <t>Es ist zu beachten, dass die Reisezeiten durch die Ladung des Konvois, die Jahreszeit und vorhandene Stürme auf der Seekarte direkt beeinflusst werden.</t>
  </si>
  <si>
    <t>Mittelmeerkarte und Handelsniederlassungen, die im Spiel entdeckt werden können</t>
  </si>
  <si>
    <t>Anmerkung für Neueinsteiger: Je Spiel sind in Patrizier IV immer nur 5 Handelsstädte im Mittelmeer aktiv. Wenn also die KI bereits 5 Städte im Mittelmeer entdeckt hat, bevor ihr dazu kommt, dann könnt ihr selber keine weiteren Städte mehr entdecken.</t>
  </si>
  <si>
    <t>An dieser Stelle ein Dank an die Patrizier4-fansite. Ich habe mir die Karte und die Tabelle dort gezogen, da ich selber sonst noch einige Stunden länger an dieser Zusammenstellung gesessen hätte. Dafür werden sie auch diese Datei von mir bekommen. Ich hoffe, sie wird dort dann auch zum Download angeboten.</t>
  </si>
  <si>
    <t>pitch /   Pech</t>
  </si>
  <si>
    <t>cloth /   Tuch</t>
  </si>
  <si>
    <t>Produktions und Bedarfstabelle für die Betriebe in Patrizier IV</t>
  </si>
  <si>
    <t>Anmerkung: Diese Tabelle gilt für Patrizier IV Version 1.2, für spätere Patches können sich Änderungen ergeben, die von Änderungen am "Forschungsinterface" bei den Universitäten herrühren oder von Änderungen der "saisonalen" Schwankungen ab Schwierigkeitsgrad "Profi". Weiter ist es möglich, dass spätere Änderungen an den Auswirkungen auf die Produktion durch Ereignisse vorgenommen werden. Unter Ereignissen sind nicht nur Hitzewelle, Dürren, Rattenplagen und ähnliches zu verstehen, sondern auch die Auswirkungen des jeweiligen "Status" der Städte im Spiel. Es wird derzeit diskutiert, ob Ereignisse wie Rezession oder als Gegenpart "Reichtum" Einfluss auf die Produktionswerte nehmen sollen. Hier nochmals eine Anmerkung zu einem späteren AddOn: Es wird weiterhin diskutiert, ob die Schichtung der Bevölkerung (prozentuale Verteilung auf Arme, Wohlhabende und Reiche) Einfluss auf die Produktionsbedingungen und damit auf die Produktionsmengen je Tag haben soll.</t>
  </si>
  <si>
    <t>Die nachfolgende Tabelle kann daher nur als Richtwert für die Basisdaten verstanden werden. Falls die geplanten Erweiterungen annähernd in die diskutierte Richtung gehen, sind diese Werte als solche nach Beendigung der Produktionsforschungen, ohne Einfluss durch saisonale Schwankungen, Sonderereignisse und Entwicklungsereignisse der Städte zu sehen.</t>
  </si>
  <si>
    <t>Produktion</t>
  </si>
  <si>
    <t>benötigte Güter</t>
  </si>
  <si>
    <t>pro Tag</t>
  </si>
  <si>
    <t>pro Tag und Betrieb</t>
  </si>
  <si>
    <t>je produziertem Gut</t>
  </si>
  <si>
    <t>Grundbedarf</t>
  </si>
  <si>
    <t>Bedarf Rohstoffe für Vorprodukte ∑ incl. 10 Tagesverbrauch bei Produkt</t>
  </si>
  <si>
    <t>je Stadt bei 60.000**</t>
  </si>
  <si>
    <t>Vollausbau 32x60.000EW</t>
  </si>
  <si>
    <t>60.000  / 10 Tage</t>
  </si>
  <si>
    <t>Tagesproduktion*</t>
  </si>
  <si>
    <t>10 Tagesproduktion</t>
  </si>
  <si>
    <t xml:space="preserve"> Betriebe-Anzahl 1</t>
  </si>
  <si>
    <t>10 Tage Realbedarf</t>
  </si>
  <si>
    <t>Betriebe gesamt</t>
  </si>
  <si>
    <t>Aufgerundet</t>
  </si>
  <si>
    <t>bei Tuch</t>
  </si>
  <si>
    <t>bei Salz</t>
  </si>
  <si>
    <t>bei Metallwaren</t>
  </si>
  <si>
    <t>* unter der Annahme, dass diese Werte für die Tagesproduktion stimmen und auch nicht durch Forschung verbessert werden können.</t>
  </si>
  <si>
    <t>** unter der Grundannahme, dass jede Stadt im Durchschnitt nur bis zu 60.000 EW ausgebaut wird.</t>
  </si>
  <si>
    <t>Angenommene Werte für Vorprodukte bei der Produktion für eine Mengeneinheit des Gutes:</t>
  </si>
  <si>
    <t>Gut / Vorprodukt</t>
  </si>
  <si>
    <t>Bei 60.000 Einwohnern ist ein Viertel Arbeiter, die in den Betrieben arbeiten können. Das sind 15.000 Arbeiter.</t>
  </si>
  <si>
    <t>Daher können bei 60.000 Einwohnern nur 600 Betriebe genutzt werden, um eine Vollversorgung zu gewährleisten.</t>
  </si>
  <si>
    <t>Auch der Verbrauch je produzierter Ware von den Produkten, die Rohstoffe weiterverarbeiten, sind bei mir identisch mit den Zahlen, die Wredi veranschlagt hat.</t>
  </si>
  <si>
    <t>Im Unterschied zu anderen im Umlauf befindlichen Tabellen bin ich vom 10-Tagesbedarf ausgegangen und habe zunächst einmal den Bedarf an Rohstoffen extra ausgewiesen.</t>
  </si>
  <si>
    <t>Dort, wo sich die Spalte und die Zeile der selben Ware kreuzen, habe ich die Summe aus Verbrauch durch die Bevölkerung und Verbrauch der Betriebe für andere Produkte eingetragen.</t>
  </si>
  <si>
    <t>Um Rundungsfehler zu minimieren, habe ich dann den 10-Tagesbedarf für 60.000 EW auf 32 Städte à 60.000 Einwohner hochgerechnet.</t>
  </si>
  <si>
    <t>Aus dieser Summe wurde dann mit Hilfe der 10-Tagesproduktion je Betrieb der Bedarf an Betrieben errechnet und aufgerundet.</t>
  </si>
  <si>
    <t>Tabelle für den Vollausbau mit 60.000 EW für 32 Städte, also mit 600 Betrieben je Stadt</t>
  </si>
  <si>
    <t>Anmerkung: Ich gehe wegen den Berechnungen der Tabelle mit den Verbrauchswerten von 60.000 Einwohnern davon aus, dass eine Vollversorgung der Bevölkerung von 1,92 Mio. Einwohnern mit EINEM Gut durch 1.110 Betriebe zu erreichen ist.</t>
  </si>
  <si>
    <t>Unter der Annahme, dass auf Level "Profi" mit jedem weiteren Patch die Sonderereignisse weiteren Einfluss auf die Produktionsmengen, insbesondere der Nahrungsmittel erhalten, gehe ich davon aus, das mit 1.200 Betrieben die Verlustraten durch Ereignisse, Landesfürsten und Piraten aufgefangen werden können. Bei der alles entscheidenden Getreideproduktion habe ich eine Sicherheit von 100 zusätzlichen Betrieben eingebaut, damit die Wahrscheinlichkeit einer Hungesnot annähernd gegen Null gehalten werden kann.</t>
  </si>
  <si>
    <t>Die nachfolgende Tabelle ist bisher noch nicht getestet (Dez. 2010). Sie ist ein Anhaltspunkt, um einen Vollausbau der Hanse zu planen, ohne durch Katastrophen um mehrere Spieljahre zurückgeworfen zu werden. Daher ist mit dieser Tabelle keine optimale Produktion oder gar Gewinnmaximierung für den Vollausbau gegeben. Es ist zu beachten, dass in der Phase des Aufbaus die Produktion der Grundnahrungsmittel Getreide und Käse sowie der Versorgungsgüter Holz und Wolle absoluten Vorrang hat. Es ist daher notwendig, bei jeder Ausbaustufe zuerst diese Betriebe zu setzen, wenn man als Spieler keinen Bevölkerungseinbruch durch eine der spielimanenten Katastrophen erleben möchte.</t>
  </si>
  <si>
    <t>Meine Planung geht von zwei Zentrallagern aus. Eines in der Ostsee, eines in der Nordsee. Alle Flussstädte werden direkt an die nächste Seestadt angebunden. Daher ist Helsinki zusätzlich als Zwischenlager für Novgorod vorgesehen. Neben den Konvois für die Flussstädte Köln, Thorn und Novgorod habe ich 6 Routen geplant, die die Zentrallager mit allen Seestädten verbinden und so die Verteilung der Güter gewährleisten. Aus der Ostsee wird im und aus der Nordsee gegen den Uhrzeigersinn die Route abgefahren. Hierdurch wird eine annähernde Gaußsche Normalverteilung der Mangelgüter gewährleistet.</t>
  </si>
  <si>
    <t>Stadt</t>
  </si>
  <si>
    <t>∑ je Stadt</t>
  </si>
  <si>
    <t>ZL OS</t>
  </si>
  <si>
    <t>ZL NS</t>
  </si>
  <si>
    <t>Fluss</t>
  </si>
  <si>
    <t>Betriebe</t>
  </si>
  <si>
    <t>Gesamt-∑</t>
  </si>
  <si>
    <t>Summe</t>
  </si>
  <si>
    <t>Ab 1.200 Betrieben ist mit dieser Ware eine Vollversorgung möglich, für saisonale Schwankungen bei Lebensmitteln 1.300 für Getreide.</t>
  </si>
  <si>
    <t>Weniger als 1.200 Betriebe, daher nur Mangelversorgung möglich, Bedarf der Betriebe kann aber zu 100% gedeckt werden.</t>
  </si>
  <si>
    <t>Wird erst im Endausbau um 50 reduziert, vorher 50 Betriebe für Produktion des Rohstoffes für den Aufbau.</t>
  </si>
  <si>
    <t>50 Betriebe werden erst im Endausbau gebaut, da vorher für Rohstoffproduktion geblockt.</t>
  </si>
  <si>
    <t>pelts /     Felle</t>
  </si>
  <si>
    <t>wine /   Wein</t>
  </si>
  <si>
    <t>spices / Gewürze</t>
  </si>
  <si>
    <t>metall goods / Metallwaren</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</si>
</sst>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_€"/>
  </numFmts>
  <fonts count="38">
    <font>
      <sz val="11"/>
      <color indexed="8"/>
      <name val="Calibri"/>
      <family val="2"/>
    </font>
    <font>
      <sz val="10"/>
      <color indexed="8"/>
      <name val="Arial"/>
      <family val="2"/>
    </font>
    <font>
      <sz val="10"/>
      <name val="Arial"/>
      <family val="2"/>
    </font>
    <font>
      <b/>
      <sz val="24"/>
      <color indexed="8"/>
      <name val="Arial"/>
      <family val="2"/>
    </font>
    <font>
      <sz val="16"/>
      <color indexed="8"/>
      <name val="Arial"/>
      <family val="2"/>
    </font>
    <font>
      <sz val="12"/>
      <color indexed="8"/>
      <name val="Arial"/>
      <family val="2"/>
    </font>
    <font>
      <b/>
      <sz val="12"/>
      <color indexed="8"/>
      <name val="Arial"/>
      <family val="2"/>
    </font>
    <font>
      <i/>
      <sz val="10"/>
      <name val="Arial"/>
      <family val="2"/>
    </font>
    <font>
      <b/>
      <i/>
      <sz val="10"/>
      <name val="Arial"/>
      <family val="2"/>
    </font>
    <font>
      <b/>
      <i/>
      <sz val="10"/>
      <color indexed="12"/>
      <name val="Arial"/>
      <family val="2"/>
    </font>
    <font>
      <b/>
      <i/>
      <sz val="10"/>
      <color indexed="10"/>
      <name val="Arial"/>
      <family val="2"/>
    </font>
    <font>
      <b/>
      <i/>
      <sz val="10"/>
      <color indexed="20"/>
      <name val="Arial"/>
      <family val="2"/>
    </font>
    <font>
      <sz val="10"/>
      <color indexed="22"/>
      <name val="Arial"/>
      <family val="2"/>
    </font>
    <font>
      <b/>
      <sz val="10"/>
      <color indexed="22"/>
      <name val="Arial"/>
      <family val="2"/>
    </font>
    <font>
      <b/>
      <sz val="10"/>
      <name val="Arial"/>
      <family val="2"/>
    </font>
    <font>
      <b/>
      <sz val="16"/>
      <color indexed="8"/>
      <name val="Arial"/>
      <family val="2"/>
    </font>
    <font>
      <b/>
      <sz val="12"/>
      <color indexed="8"/>
      <name val="Calibri"/>
      <family val="2"/>
    </font>
    <font>
      <b/>
      <sz val="10"/>
      <color indexed="8"/>
      <name val="Arial"/>
      <family val="2"/>
    </font>
    <font>
      <b/>
      <sz val="10"/>
      <color indexed="8"/>
      <name val="Calibri"/>
      <family val="2"/>
    </font>
    <font>
      <sz val="10"/>
      <color indexed="8"/>
      <name val="Calibri"/>
      <family val="2"/>
    </font>
    <font>
      <b/>
      <sz val="11"/>
      <color indexed="8"/>
      <name val="Calibri"/>
      <family val="2"/>
    </font>
    <font>
      <sz val="10"/>
      <color indexed="8"/>
      <name val="Verdana"/>
      <family val="2"/>
    </font>
    <font>
      <i/>
      <sz val="10"/>
      <color indexed="6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50"/>
        <bgColor indexed="64"/>
      </patternFill>
    </fill>
    <fill>
      <patternFill patternType="solid">
        <fgColor indexed="40"/>
        <bgColor indexed="64"/>
      </patternFill>
    </fill>
    <fill>
      <patternFill patternType="solid">
        <fgColor indexed="44"/>
        <bgColor indexed="64"/>
      </patternFill>
    </fill>
    <fill>
      <patternFill patternType="solid">
        <fgColor indexed="13"/>
        <bgColor indexed="64"/>
      </patternFill>
    </fill>
    <fill>
      <patternFill patternType="solid">
        <fgColor indexed="17"/>
        <bgColor indexed="64"/>
      </patternFill>
    </fill>
  </fills>
  <borders count="8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bottom style="thin">
        <color indexed="8"/>
      </bottom>
    </border>
    <border>
      <left style="medium">
        <color indexed="8"/>
      </left>
      <right style="thin">
        <color indexed="8"/>
      </right>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right/>
      <top/>
      <bottom/>
    </border>
    <border>
      <left style="medium"/>
      <right style="thin"/>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top style="thin"/>
      <bottom style="thin"/>
    </border>
    <border>
      <left style="thin"/>
      <right/>
      <top style="thin"/>
      <bottom style="mediu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thin"/>
      <top style="thin"/>
      <bottom/>
    </border>
    <border>
      <left style="thin"/>
      <right style="thin"/>
      <top/>
      <bottom style="thin"/>
    </border>
    <border>
      <left/>
      <right style="thin"/>
      <top style="thin"/>
      <bottom style="thin"/>
    </border>
    <border>
      <left style="thin">
        <color indexed="8"/>
      </left>
      <right style="medium">
        <color indexed="8"/>
      </right>
      <top style="medium">
        <color indexed="8"/>
      </top>
      <bottom style="medium">
        <color indexed="8"/>
      </bottom>
    </border>
    <border>
      <left style="thin">
        <color indexed="8"/>
      </left>
      <right style="medium"/>
      <top style="thin">
        <color indexed="8"/>
      </top>
      <bottom/>
    </border>
    <border>
      <left/>
      <right style="thin">
        <color indexed="8"/>
      </right>
      <top style="thin">
        <color indexed="8"/>
      </top>
      <bottom/>
    </border>
    <border>
      <left style="medium"/>
      <right style="thin">
        <color indexed="8"/>
      </right>
      <top style="thin">
        <color indexed="8"/>
      </top>
      <bottom/>
    </border>
    <border>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style="medium"/>
      <bottom style="medium"/>
    </border>
    <border>
      <left style="medium"/>
      <right style="medium"/>
      <top/>
      <bottom/>
    </border>
    <border>
      <left style="medium"/>
      <right style="thin">
        <color indexed="8"/>
      </right>
      <top/>
      <bottom/>
    </border>
    <border>
      <left style="thin">
        <color indexed="8"/>
      </left>
      <right style="medium"/>
      <top/>
      <bottom/>
    </border>
    <border>
      <left/>
      <right style="thin">
        <color indexed="8"/>
      </right>
      <top/>
      <bottom/>
    </border>
    <border>
      <left style="medium">
        <color indexed="8"/>
      </left>
      <right style="thin">
        <color indexed="8"/>
      </right>
      <top style="medium">
        <color indexed="8"/>
      </top>
      <bottom style="medium">
        <color indexed="8"/>
      </bottom>
    </border>
    <border>
      <left style="medium"/>
      <right style="medium"/>
      <top style="medium"/>
      <bottom style="thin"/>
    </border>
    <border>
      <left/>
      <right style="thin"/>
      <top style="medium"/>
      <bottom style="thin"/>
    </border>
    <border>
      <left style="thin"/>
      <right style="medium"/>
      <top/>
      <bottom style="thin"/>
    </border>
    <border>
      <left/>
      <right style="thin"/>
      <top/>
      <bottom style="thin"/>
    </border>
    <border>
      <left style="medium"/>
      <right style="medium"/>
      <top/>
      <bottom style="thin"/>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bottom style="thin"/>
    </border>
    <border>
      <left style="medium"/>
      <right/>
      <top style="thin"/>
      <bottom style="thin"/>
    </border>
    <border>
      <left style="medium"/>
      <right/>
      <top style="thin"/>
      <bottom style="medium"/>
    </border>
    <border>
      <left style="medium"/>
      <right/>
      <top style="medium"/>
      <bottom style="medium"/>
    </border>
    <border>
      <left style="thin"/>
      <right style="thin"/>
      <top style="medium"/>
      <bottom/>
    </border>
    <border>
      <left style="thin"/>
      <right style="medium"/>
      <top style="medium"/>
      <bottom/>
    </border>
    <border>
      <left style="medium"/>
      <right style="thin"/>
      <top style="medium"/>
      <bottom/>
    </border>
    <border>
      <left style="medium"/>
      <right style="medium"/>
      <top/>
      <bottom style="medium"/>
    </border>
    <border>
      <left/>
      <right style="medium"/>
      <top/>
      <bottom/>
    </border>
    <border>
      <left/>
      <right style="medium"/>
      <top/>
      <bottom style="medium"/>
    </border>
    <border>
      <left style="medium"/>
      <right/>
      <top/>
      <bottom style="medium"/>
    </border>
    <border>
      <left/>
      <right/>
      <top/>
      <bottom style="medium"/>
    </border>
    <border>
      <left/>
      <right/>
      <top style="medium"/>
      <bottom style="thin">
        <color indexed="8"/>
      </bottom>
    </border>
    <border>
      <left/>
      <right style="medium"/>
      <top style="medium"/>
      <bottom style="thin">
        <color indexed="8"/>
      </bottom>
    </border>
    <border>
      <left style="medium"/>
      <right/>
      <top style="medium"/>
      <bottom/>
    </border>
    <border>
      <left/>
      <right style="medium"/>
      <top style="medium"/>
      <bottom/>
    </border>
    <border>
      <left style="medium"/>
      <right/>
      <top style="medium"/>
      <bottom style="thin">
        <color indexed="8"/>
      </bottom>
    </border>
    <border>
      <left/>
      <right/>
      <top style="medium"/>
      <bottom/>
    </border>
    <border>
      <left style="thin"/>
      <right/>
      <top style="medium"/>
      <bottom style="medium"/>
    </border>
    <border>
      <left/>
      <right/>
      <top style="medium"/>
      <bottom style="medium"/>
    </border>
    <border>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7" borderId="2" applyNumberFormat="0" applyAlignment="0" applyProtection="0"/>
    <xf numFmtId="0" fontId="20" fillId="0" borderId="3" applyNumberFormat="0" applyFill="0" applyAlignment="0" applyProtection="0"/>
    <xf numFmtId="0" fontId="36" fillId="0" borderId="0" applyNumberFormat="0" applyFill="0" applyBorder="0" applyAlignment="0" applyProtection="0"/>
    <xf numFmtId="0" fontId="27" fillId="4" borderId="0" applyNumberFormat="0" applyBorder="0" applyAlignment="0" applyProtection="0"/>
    <xf numFmtId="0" fontId="2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8" fillId="3"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1" fillId="0" borderId="0">
      <alignment/>
      <protection/>
    </xf>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3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4" fillId="23" borderId="9" applyNumberFormat="0" applyAlignment="0" applyProtection="0"/>
  </cellStyleXfs>
  <cellXfs count="267">
    <xf numFmtId="0" fontId="0" fillId="0" borderId="0" xfId="0" applyAlignment="1">
      <alignment/>
    </xf>
    <xf numFmtId="0" fontId="1" fillId="0" borderId="0" xfId="55">
      <alignment/>
      <protection/>
    </xf>
    <xf numFmtId="0" fontId="2" fillId="0" borderId="10" xfId="51" applyFont="1" applyBorder="1">
      <alignment/>
      <protection/>
    </xf>
    <xf numFmtId="0" fontId="2" fillId="0" borderId="0" xfId="51">
      <alignment/>
      <protection/>
    </xf>
    <xf numFmtId="0" fontId="0" fillId="0" borderId="0" xfId="53">
      <alignment/>
      <protection/>
    </xf>
    <xf numFmtId="0" fontId="2" fillId="0" borderId="0" xfId="51" applyFont="1" applyFill="1" applyBorder="1">
      <alignment/>
      <protection/>
    </xf>
    <xf numFmtId="0" fontId="0" fillId="0" borderId="11" xfId="53" applyBorder="1">
      <alignment/>
      <protection/>
    </xf>
    <xf numFmtId="0" fontId="0" fillId="0" borderId="12" xfId="53" applyBorder="1">
      <alignment/>
      <protection/>
    </xf>
    <xf numFmtId="0" fontId="0" fillId="0" borderId="10" xfId="53" applyBorder="1">
      <alignment/>
      <protection/>
    </xf>
    <xf numFmtId="0" fontId="0" fillId="0" borderId="13" xfId="53" applyBorder="1">
      <alignment/>
      <protection/>
    </xf>
    <xf numFmtId="0" fontId="0" fillId="0" borderId="14" xfId="53" applyBorder="1">
      <alignment/>
      <protection/>
    </xf>
    <xf numFmtId="0" fontId="0" fillId="0" borderId="15" xfId="53" applyBorder="1">
      <alignment/>
      <protection/>
    </xf>
    <xf numFmtId="0" fontId="2" fillId="24" borderId="16" xfId="51" applyFill="1" applyBorder="1">
      <alignment/>
      <protection/>
    </xf>
    <xf numFmtId="0" fontId="2" fillId="0" borderId="17" xfId="51" applyBorder="1">
      <alignment/>
      <protection/>
    </xf>
    <xf numFmtId="0" fontId="2" fillId="0" borderId="18" xfId="51" applyBorder="1">
      <alignment/>
      <protection/>
    </xf>
    <xf numFmtId="0" fontId="2" fillId="0" borderId="19" xfId="51" applyBorder="1">
      <alignment/>
      <protection/>
    </xf>
    <xf numFmtId="0" fontId="2" fillId="24" borderId="10" xfId="51" applyFill="1" applyBorder="1">
      <alignment/>
      <protection/>
    </xf>
    <xf numFmtId="0" fontId="2" fillId="0" borderId="13" xfId="51" applyBorder="1">
      <alignment/>
      <protection/>
    </xf>
    <xf numFmtId="0" fontId="2" fillId="0" borderId="20" xfId="51" applyBorder="1">
      <alignment/>
      <protection/>
    </xf>
    <xf numFmtId="0" fontId="2" fillId="0" borderId="14" xfId="51" applyBorder="1">
      <alignment/>
      <protection/>
    </xf>
    <xf numFmtId="0" fontId="2" fillId="24" borderId="15" xfId="51" applyFill="1" applyBorder="1">
      <alignment/>
      <protection/>
    </xf>
    <xf numFmtId="0" fontId="0" fillId="0" borderId="0" xfId="53" applyAlignment="1">
      <alignment/>
      <protection/>
    </xf>
    <xf numFmtId="0" fontId="0" fillId="0" borderId="21" xfId="53" applyFont="1" applyBorder="1" applyAlignment="1">
      <alignment horizontal="center"/>
      <protection/>
    </xf>
    <xf numFmtId="0" fontId="0" fillId="0" borderId="22" xfId="53" applyFont="1" applyBorder="1">
      <alignment/>
      <protection/>
    </xf>
    <xf numFmtId="0" fontId="0" fillId="0" borderId="23" xfId="53" applyFont="1" applyBorder="1">
      <alignment/>
      <protection/>
    </xf>
    <xf numFmtId="0" fontId="0" fillId="0" borderId="24" xfId="53" applyFont="1" applyBorder="1">
      <alignment/>
      <protection/>
    </xf>
    <xf numFmtId="0" fontId="0" fillId="0" borderId="19" xfId="53" applyFont="1" applyBorder="1">
      <alignment/>
      <protection/>
    </xf>
    <xf numFmtId="0" fontId="0" fillId="0" borderId="25" xfId="53" applyFont="1" applyBorder="1">
      <alignment/>
      <protection/>
    </xf>
    <xf numFmtId="0" fontId="0" fillId="0" borderId="20" xfId="53" applyFont="1" applyBorder="1">
      <alignment/>
      <protection/>
    </xf>
    <xf numFmtId="172" fontId="2" fillId="0" borderId="0" xfId="51" applyNumberFormat="1">
      <alignment/>
      <protection/>
    </xf>
    <xf numFmtId="0" fontId="2" fillId="0" borderId="0" xfId="52">
      <alignment/>
      <protection/>
    </xf>
    <xf numFmtId="0" fontId="2" fillId="0" borderId="26" xfId="52" applyBorder="1">
      <alignment/>
      <protection/>
    </xf>
    <xf numFmtId="0" fontId="2" fillId="0" borderId="0" xfId="52" applyBorder="1">
      <alignment/>
      <protection/>
    </xf>
    <xf numFmtId="0" fontId="2" fillId="0" borderId="27" xfId="52" applyBorder="1">
      <alignment/>
      <protection/>
    </xf>
    <xf numFmtId="0" fontId="2" fillId="0" borderId="28" xfId="52" applyBorder="1">
      <alignment/>
      <protection/>
    </xf>
    <xf numFmtId="2" fontId="2" fillId="0" borderId="29" xfId="52" applyNumberFormat="1" applyBorder="1">
      <alignment/>
      <protection/>
    </xf>
    <xf numFmtId="2" fontId="2" fillId="0" borderId="30" xfId="52" applyNumberFormat="1" applyBorder="1">
      <alignment/>
      <protection/>
    </xf>
    <xf numFmtId="2" fontId="2" fillId="0" borderId="31" xfId="52" applyNumberFormat="1" applyBorder="1">
      <alignment/>
      <protection/>
    </xf>
    <xf numFmtId="0" fontId="2" fillId="0" borderId="32" xfId="52" applyBorder="1">
      <alignment/>
      <protection/>
    </xf>
    <xf numFmtId="0" fontId="2" fillId="0" borderId="33" xfId="52" applyBorder="1">
      <alignment/>
      <protection/>
    </xf>
    <xf numFmtId="0" fontId="2" fillId="0" borderId="34" xfId="52" applyBorder="1">
      <alignment/>
      <protection/>
    </xf>
    <xf numFmtId="2" fontId="2" fillId="0" borderId="27" xfId="52" applyNumberFormat="1" applyBorder="1">
      <alignment/>
      <protection/>
    </xf>
    <xf numFmtId="2" fontId="2" fillId="0" borderId="35" xfId="52" applyNumberFormat="1" applyBorder="1">
      <alignment/>
      <protection/>
    </xf>
    <xf numFmtId="2" fontId="2" fillId="0" borderId="36" xfId="52" applyNumberFormat="1" applyBorder="1">
      <alignment/>
      <protection/>
    </xf>
    <xf numFmtId="0" fontId="2" fillId="0" borderId="29" xfId="52" applyBorder="1">
      <alignment/>
      <protection/>
    </xf>
    <xf numFmtId="0" fontId="2" fillId="0" borderId="31" xfId="52" applyBorder="1">
      <alignment/>
      <protection/>
    </xf>
    <xf numFmtId="0" fontId="2" fillId="0" borderId="37" xfId="52" applyBorder="1">
      <alignment/>
      <protection/>
    </xf>
    <xf numFmtId="0" fontId="2" fillId="0" borderId="38" xfId="52" applyBorder="1">
      <alignment/>
      <protection/>
    </xf>
    <xf numFmtId="0" fontId="2" fillId="0" borderId="30" xfId="52" applyBorder="1">
      <alignment/>
      <protection/>
    </xf>
    <xf numFmtId="0" fontId="2" fillId="0" borderId="36" xfId="52" applyBorder="1">
      <alignment/>
      <protection/>
    </xf>
    <xf numFmtId="0" fontId="2" fillId="0" borderId="35" xfId="52" applyBorder="1">
      <alignment/>
      <protection/>
    </xf>
    <xf numFmtId="3" fontId="14" fillId="0" borderId="0" xfId="51" applyNumberFormat="1" applyFont="1">
      <alignment/>
      <protection/>
    </xf>
    <xf numFmtId="0" fontId="4" fillId="0" borderId="0" xfId="55" applyFont="1" applyBorder="1" applyAlignment="1">
      <alignment vertical="top" wrapText="1"/>
      <protection/>
    </xf>
    <xf numFmtId="0" fontId="0" fillId="0" borderId="0" xfId="0" applyAlignment="1">
      <alignment horizontal="center"/>
    </xf>
    <xf numFmtId="49" fontId="5" fillId="0" borderId="0" xfId="55" applyNumberFormat="1" applyFont="1" applyBorder="1" applyAlignment="1">
      <alignment vertical="top" wrapText="1"/>
      <protection/>
    </xf>
    <xf numFmtId="0" fontId="1" fillId="0" borderId="0" xfId="57">
      <alignment/>
      <protection/>
    </xf>
    <xf numFmtId="49" fontId="5" fillId="0" borderId="0" xfId="57" applyNumberFormat="1" applyFont="1" applyAlignment="1">
      <alignment vertical="top" wrapText="1"/>
      <protection/>
    </xf>
    <xf numFmtId="49" fontId="6" fillId="0" borderId="0" xfId="57" applyNumberFormat="1" applyFont="1" applyAlignment="1">
      <alignment vertical="top" wrapText="1"/>
      <protection/>
    </xf>
    <xf numFmtId="0" fontId="4" fillId="0" borderId="0" xfId="57" applyFont="1" applyAlignment="1">
      <alignment vertical="top" wrapText="1"/>
      <protection/>
    </xf>
    <xf numFmtId="0" fontId="0" fillId="0" borderId="0" xfId="0" applyFill="1" applyBorder="1" applyAlignment="1">
      <alignment/>
    </xf>
    <xf numFmtId="0" fontId="1" fillId="0" borderId="0" xfId="55" applyFill="1" applyBorder="1">
      <alignment/>
      <protection/>
    </xf>
    <xf numFmtId="0" fontId="2" fillId="0" borderId="0" xfId="51" applyFill="1" applyBorder="1">
      <alignment/>
      <protection/>
    </xf>
    <xf numFmtId="0" fontId="0" fillId="0" borderId="0" xfId="53" applyFill="1" applyBorder="1">
      <alignment/>
      <protection/>
    </xf>
    <xf numFmtId="0" fontId="5" fillId="0" borderId="0" xfId="55" applyFont="1" applyFill="1" applyBorder="1" applyAlignment="1">
      <alignment vertical="top" wrapText="1"/>
      <protection/>
    </xf>
    <xf numFmtId="0" fontId="0" fillId="0" borderId="0" xfId="54">
      <alignment/>
      <protection/>
    </xf>
    <xf numFmtId="0" fontId="14" fillId="0" borderId="0" xfId="51" applyFont="1">
      <alignment/>
      <protection/>
    </xf>
    <xf numFmtId="0" fontId="2" fillId="0" borderId="0" xfId="51" applyFont="1">
      <alignment/>
      <protection/>
    </xf>
    <xf numFmtId="0" fontId="2" fillId="0" borderId="29" xfId="51" applyBorder="1">
      <alignment/>
      <protection/>
    </xf>
    <xf numFmtId="0" fontId="8" fillId="0" borderId="29" xfId="51" applyFont="1" applyBorder="1" applyAlignment="1">
      <alignment textRotation="45"/>
      <protection/>
    </xf>
    <xf numFmtId="0" fontId="8" fillId="0" borderId="29" xfId="51" applyFont="1" applyFill="1" applyBorder="1" applyAlignment="1">
      <alignment textRotation="45"/>
      <protection/>
    </xf>
    <xf numFmtId="0" fontId="7" fillId="0" borderId="0" xfId="51" applyFont="1" applyBorder="1" applyAlignment="1">
      <alignment textRotation="45"/>
      <protection/>
    </xf>
    <xf numFmtId="0" fontId="10" fillId="0" borderId="29" xfId="51" applyFont="1" applyFill="1" applyBorder="1" applyAlignment="1">
      <alignment textRotation="45"/>
      <protection/>
    </xf>
    <xf numFmtId="0" fontId="9" fillId="0" borderId="29" xfId="51" applyFont="1" applyFill="1" applyBorder="1" applyAlignment="1">
      <alignment textRotation="45"/>
      <protection/>
    </xf>
    <xf numFmtId="0" fontId="22" fillId="0" borderId="39" xfId="51" applyFont="1" applyBorder="1" applyAlignment="1">
      <alignment textRotation="45"/>
      <protection/>
    </xf>
    <xf numFmtId="0" fontId="11" fillId="0" borderId="29" xfId="51" applyFont="1" applyBorder="1" applyAlignment="1">
      <alignment textRotation="45"/>
      <protection/>
    </xf>
    <xf numFmtId="0" fontId="2" fillId="11" borderId="39" xfId="51" applyFont="1" applyFill="1" applyBorder="1">
      <alignment/>
      <protection/>
    </xf>
    <xf numFmtId="0" fontId="12" fillId="11" borderId="29" xfId="51" applyFont="1" applyFill="1" applyBorder="1">
      <alignment/>
      <protection/>
    </xf>
    <xf numFmtId="0" fontId="12" fillId="11" borderId="39" xfId="51" applyFont="1" applyFill="1" applyBorder="1">
      <alignment/>
      <protection/>
    </xf>
    <xf numFmtId="0" fontId="13" fillId="11" borderId="29" xfId="51" applyFont="1" applyFill="1" applyBorder="1">
      <alignment/>
      <protection/>
    </xf>
    <xf numFmtId="0" fontId="12" fillId="11" borderId="40" xfId="51" applyFont="1" applyFill="1" applyBorder="1">
      <alignment/>
      <protection/>
    </xf>
    <xf numFmtId="0" fontId="13" fillId="11" borderId="39" xfId="51" applyFont="1" applyFill="1" applyBorder="1">
      <alignment/>
      <protection/>
    </xf>
    <xf numFmtId="0" fontId="12" fillId="11" borderId="41" xfId="51" applyFont="1" applyFill="1" applyBorder="1">
      <alignment/>
      <protection/>
    </xf>
    <xf numFmtId="0" fontId="12" fillId="11" borderId="33" xfId="51" applyFont="1" applyFill="1" applyBorder="1">
      <alignment/>
      <protection/>
    </xf>
    <xf numFmtId="0" fontId="13" fillId="11" borderId="40" xfId="51" applyFont="1" applyFill="1" applyBorder="1">
      <alignment/>
      <protection/>
    </xf>
    <xf numFmtId="0" fontId="12" fillId="25" borderId="29" xfId="51" applyFont="1" applyFill="1" applyBorder="1">
      <alignment/>
      <protection/>
    </xf>
    <xf numFmtId="0" fontId="12" fillId="25" borderId="41" xfId="51" applyFont="1" applyFill="1" applyBorder="1">
      <alignment/>
      <protection/>
    </xf>
    <xf numFmtId="0" fontId="12" fillId="25" borderId="33" xfId="51" applyFont="1" applyFill="1" applyBorder="1">
      <alignment/>
      <protection/>
    </xf>
    <xf numFmtId="0" fontId="12" fillId="25" borderId="39" xfId="51" applyFont="1" applyFill="1" applyBorder="1">
      <alignment/>
      <protection/>
    </xf>
    <xf numFmtId="0" fontId="12" fillId="25" borderId="40" xfId="51" applyFont="1" applyFill="1" applyBorder="1">
      <alignment/>
      <protection/>
    </xf>
    <xf numFmtId="0" fontId="12" fillId="8" borderId="40" xfId="51" applyFont="1" applyFill="1" applyBorder="1">
      <alignment/>
      <protection/>
    </xf>
    <xf numFmtId="0" fontId="12" fillId="8" borderId="29" xfId="51" applyFont="1" applyFill="1" applyBorder="1">
      <alignment/>
      <protection/>
    </xf>
    <xf numFmtId="0" fontId="0" fillId="0" borderId="42" xfId="53" applyFont="1" applyBorder="1" applyAlignment="1">
      <alignment horizontal="center"/>
      <protection/>
    </xf>
    <xf numFmtId="0" fontId="12" fillId="8" borderId="39" xfId="51" applyFont="1" applyFill="1" applyBorder="1">
      <alignment/>
      <protection/>
    </xf>
    <xf numFmtId="0" fontId="12" fillId="8" borderId="33" xfId="51" applyFont="1" applyFill="1" applyBorder="1">
      <alignment/>
      <protection/>
    </xf>
    <xf numFmtId="0" fontId="12" fillId="8" borderId="41" xfId="51" applyFont="1" applyFill="1" applyBorder="1">
      <alignment/>
      <protection/>
    </xf>
    <xf numFmtId="0" fontId="12" fillId="5" borderId="29" xfId="51" applyFont="1" applyFill="1" applyBorder="1">
      <alignment/>
      <protection/>
    </xf>
    <xf numFmtId="0" fontId="2" fillId="0" borderId="29" xfId="51" applyFont="1" applyBorder="1">
      <alignment/>
      <protection/>
    </xf>
    <xf numFmtId="0" fontId="4" fillId="0" borderId="0" xfId="57" applyFont="1" applyAlignment="1">
      <alignment horizontal="left" vertical="top"/>
      <protection/>
    </xf>
    <xf numFmtId="0" fontId="0" fillId="0" borderId="0" xfId="0" applyBorder="1" applyAlignment="1">
      <alignment/>
    </xf>
    <xf numFmtId="0" fontId="1" fillId="0" borderId="0" xfId="55" applyBorder="1">
      <alignment/>
      <protection/>
    </xf>
    <xf numFmtId="0" fontId="19" fillId="0" borderId="0" xfId="51" applyFont="1" applyBorder="1" applyAlignment="1">
      <alignment wrapText="1"/>
      <protection/>
    </xf>
    <xf numFmtId="0" fontId="15" fillId="0" borderId="0" xfId="55" applyFont="1" applyBorder="1" applyAlignment="1">
      <alignment/>
      <protection/>
    </xf>
    <xf numFmtId="0" fontId="1" fillId="0" borderId="0" xfId="55" applyFont="1" applyBorder="1" applyAlignment="1">
      <alignment vertical="top" wrapText="1"/>
      <protection/>
    </xf>
    <xf numFmtId="0" fontId="18" fillId="0" borderId="43" xfId="51" applyFont="1" applyBorder="1" applyAlignment="1">
      <alignment horizontal="center" wrapText="1"/>
      <protection/>
    </xf>
    <xf numFmtId="0" fontId="18" fillId="0" borderId="44" xfId="51" applyFont="1" applyBorder="1" applyAlignment="1">
      <alignment horizontal="center" wrapText="1"/>
      <protection/>
    </xf>
    <xf numFmtId="0" fontId="19" fillId="0" borderId="41" xfId="51" applyFont="1" applyBorder="1" applyAlignment="1">
      <alignment wrapText="1"/>
      <protection/>
    </xf>
    <xf numFmtId="0" fontId="19" fillId="0" borderId="35" xfId="51" applyFont="1" applyBorder="1" applyAlignment="1">
      <alignment wrapText="1"/>
      <protection/>
    </xf>
    <xf numFmtId="0" fontId="19" fillId="0" borderId="36" xfId="51" applyFont="1" applyBorder="1" applyAlignment="1">
      <alignment wrapText="1"/>
      <protection/>
    </xf>
    <xf numFmtId="0" fontId="18" fillId="0" borderId="45" xfId="51" applyFont="1" applyBorder="1" applyAlignment="1">
      <alignment horizontal="center" wrapText="1"/>
      <protection/>
    </xf>
    <xf numFmtId="0" fontId="19" fillId="0" borderId="38" xfId="51" applyFont="1" applyBorder="1" applyAlignment="1">
      <alignment wrapText="1"/>
      <protection/>
    </xf>
    <xf numFmtId="0" fontId="19" fillId="0" borderId="28" xfId="51" applyFont="1" applyBorder="1" applyAlignment="1">
      <alignment wrapText="1"/>
      <protection/>
    </xf>
    <xf numFmtId="0" fontId="19" fillId="0" borderId="46" xfId="51" applyFont="1" applyBorder="1" applyAlignment="1">
      <alignment wrapText="1"/>
      <protection/>
    </xf>
    <xf numFmtId="0" fontId="19" fillId="0" borderId="47" xfId="51" applyFont="1" applyBorder="1" applyAlignment="1">
      <alignment wrapText="1"/>
      <protection/>
    </xf>
    <xf numFmtId="0" fontId="19" fillId="0" borderId="48" xfId="51" applyFont="1" applyBorder="1" applyAlignment="1">
      <alignment wrapText="1"/>
      <protection/>
    </xf>
    <xf numFmtId="0" fontId="18" fillId="0" borderId="49" xfId="51" applyFont="1" applyBorder="1" applyAlignment="1">
      <alignment horizontal="center" vertical="top" wrapText="1"/>
      <protection/>
    </xf>
    <xf numFmtId="0" fontId="19" fillId="0" borderId="47" xfId="51" applyFont="1" applyBorder="1" applyAlignment="1">
      <alignment horizontal="center" wrapText="1"/>
      <protection/>
    </xf>
    <xf numFmtId="0" fontId="19" fillId="0" borderId="48" xfId="51" applyFont="1" applyBorder="1" applyAlignment="1">
      <alignment horizontal="center" wrapText="1"/>
      <protection/>
    </xf>
    <xf numFmtId="0" fontId="16" fillId="0" borderId="49" xfId="51" applyFont="1" applyBorder="1" applyAlignment="1">
      <alignment wrapText="1"/>
      <protection/>
    </xf>
    <xf numFmtId="0" fontId="17" fillId="0" borderId="50" xfId="57" applyFont="1" applyBorder="1">
      <alignment/>
      <protection/>
    </xf>
    <xf numFmtId="0" fontId="18" fillId="0" borderId="51" xfId="51" applyFont="1" applyBorder="1" applyAlignment="1">
      <alignment horizontal="center" vertical="top" wrapText="1"/>
      <protection/>
    </xf>
    <xf numFmtId="0" fontId="18" fillId="0" borderId="52" xfId="51" applyFont="1" applyBorder="1" applyAlignment="1">
      <alignment horizontal="center" wrapText="1"/>
      <protection/>
    </xf>
    <xf numFmtId="0" fontId="18" fillId="0" borderId="53" xfId="51" applyFont="1" applyBorder="1" applyAlignment="1">
      <alignment horizontal="center" wrapText="1"/>
      <protection/>
    </xf>
    <xf numFmtId="0" fontId="18" fillId="0" borderId="54" xfId="51" applyFont="1" applyBorder="1" applyAlignment="1">
      <alignment horizontal="center" wrapText="1"/>
      <protection/>
    </xf>
    <xf numFmtId="0" fontId="0" fillId="0" borderId="55" xfId="53" applyFont="1" applyBorder="1" applyAlignment="1">
      <alignment horizontal="center"/>
      <protection/>
    </xf>
    <xf numFmtId="0" fontId="19" fillId="0" borderId="56" xfId="51" applyFont="1" applyBorder="1" applyAlignment="1">
      <alignment wrapText="1"/>
      <protection/>
    </xf>
    <xf numFmtId="0" fontId="19" fillId="0" borderId="56" xfId="51" applyFont="1" applyBorder="1" applyAlignment="1">
      <alignment horizontal="center" wrapText="1"/>
      <protection/>
    </xf>
    <xf numFmtId="0" fontId="19" fillId="0" borderId="27" xfId="51" applyFont="1" applyBorder="1" applyAlignment="1">
      <alignment wrapText="1"/>
      <protection/>
    </xf>
    <xf numFmtId="0" fontId="19" fillId="0" borderId="37" xfId="51" applyFont="1" applyBorder="1" applyAlignment="1">
      <alignment wrapText="1"/>
      <protection/>
    </xf>
    <xf numFmtId="0" fontId="19" fillId="0" borderId="57" xfId="51" applyFont="1" applyBorder="1" applyAlignment="1">
      <alignment wrapText="1"/>
      <protection/>
    </xf>
    <xf numFmtId="0" fontId="15" fillId="0" borderId="0" xfId="55" applyFont="1" applyFill="1" applyBorder="1" applyAlignment="1">
      <alignment/>
      <protection/>
    </xf>
    <xf numFmtId="0" fontId="0" fillId="0" borderId="29" xfId="54" applyBorder="1">
      <alignment/>
      <protection/>
    </xf>
    <xf numFmtId="0" fontId="0" fillId="0" borderId="40" xfId="54" applyBorder="1">
      <alignment/>
      <protection/>
    </xf>
    <xf numFmtId="0" fontId="0" fillId="0" borderId="30" xfId="54" applyBorder="1">
      <alignment/>
      <protection/>
    </xf>
    <xf numFmtId="0" fontId="0" fillId="0" borderId="28" xfId="54" applyBorder="1">
      <alignment/>
      <protection/>
    </xf>
    <xf numFmtId="0" fontId="0" fillId="0" borderId="58" xfId="54" applyBorder="1">
      <alignment/>
      <protection/>
    </xf>
    <xf numFmtId="0" fontId="0" fillId="0" borderId="38" xfId="54" applyBorder="1">
      <alignment/>
      <protection/>
    </xf>
    <xf numFmtId="0" fontId="0" fillId="0" borderId="41" xfId="54" applyBorder="1">
      <alignment/>
      <protection/>
    </xf>
    <xf numFmtId="0" fontId="0" fillId="0" borderId="46" xfId="54" applyBorder="1">
      <alignment/>
      <protection/>
    </xf>
    <xf numFmtId="0" fontId="0" fillId="0" borderId="59" xfId="54" applyBorder="1">
      <alignment/>
      <protection/>
    </xf>
    <xf numFmtId="0" fontId="20" fillId="0" borderId="50" xfId="54" applyFont="1" applyBorder="1">
      <alignment/>
      <protection/>
    </xf>
    <xf numFmtId="0" fontId="20" fillId="0" borderId="60" xfId="54" applyFont="1" applyBorder="1">
      <alignment/>
      <protection/>
    </xf>
    <xf numFmtId="0" fontId="20" fillId="0" borderId="47" xfId="54" applyFont="1" applyBorder="1">
      <alignment/>
      <protection/>
    </xf>
    <xf numFmtId="0" fontId="20" fillId="0" borderId="48" xfId="54" applyFont="1" applyBorder="1">
      <alignment/>
      <protection/>
    </xf>
    <xf numFmtId="0" fontId="20" fillId="26" borderId="61" xfId="54" applyFont="1" applyFill="1" applyBorder="1">
      <alignment/>
      <protection/>
    </xf>
    <xf numFmtId="0" fontId="20" fillId="26" borderId="62" xfId="54" applyFont="1" applyFill="1" applyBorder="1">
      <alignment/>
      <protection/>
    </xf>
    <xf numFmtId="0" fontId="20" fillId="11" borderId="62" xfId="54" applyFont="1" applyFill="1" applyBorder="1">
      <alignment/>
      <protection/>
    </xf>
    <xf numFmtId="0" fontId="20" fillId="11" borderId="63" xfId="54" applyFont="1" applyFill="1" applyBorder="1">
      <alignment/>
      <protection/>
    </xf>
    <xf numFmtId="0" fontId="0" fillId="26" borderId="0" xfId="54" applyFill="1">
      <alignment/>
      <protection/>
    </xf>
    <xf numFmtId="0" fontId="0" fillId="11" borderId="0" xfId="54" applyFill="1">
      <alignment/>
      <protection/>
    </xf>
    <xf numFmtId="0" fontId="20" fillId="27" borderId="62" xfId="54" applyFont="1" applyFill="1" applyBorder="1">
      <alignment/>
      <protection/>
    </xf>
    <xf numFmtId="0" fontId="0" fillId="27" borderId="0" xfId="54" applyFill="1">
      <alignment/>
      <protection/>
    </xf>
    <xf numFmtId="0" fontId="0" fillId="0" borderId="0" xfId="54" applyFont="1">
      <alignment/>
      <protection/>
    </xf>
    <xf numFmtId="0" fontId="0" fillId="0" borderId="62" xfId="54" applyFont="1" applyBorder="1" applyAlignment="1">
      <alignment vertical="top" wrapText="1"/>
      <protection/>
    </xf>
    <xf numFmtId="0" fontId="0" fillId="0" borderId="63" xfId="54" applyFont="1" applyBorder="1" applyAlignment="1">
      <alignment vertical="top" wrapText="1"/>
      <protection/>
    </xf>
    <xf numFmtId="0" fontId="0" fillId="0" borderId="64" xfId="54" applyFont="1" applyBorder="1" applyAlignment="1">
      <alignment vertical="top" wrapText="1"/>
      <protection/>
    </xf>
    <xf numFmtId="0" fontId="15" fillId="0" borderId="0" xfId="57" applyFont="1" applyAlignment="1">
      <alignment horizontal="left" vertical="top"/>
      <protection/>
    </xf>
    <xf numFmtId="0" fontId="2" fillId="0" borderId="65" xfId="51" applyBorder="1">
      <alignment/>
      <protection/>
    </xf>
    <xf numFmtId="0" fontId="2" fillId="0" borderId="66" xfId="51" applyBorder="1">
      <alignment/>
      <protection/>
    </xf>
    <xf numFmtId="0" fontId="2" fillId="0" borderId="66" xfId="51" applyFont="1" applyBorder="1">
      <alignment/>
      <protection/>
    </xf>
    <xf numFmtId="0" fontId="2" fillId="0" borderId="67" xfId="51" applyBorder="1">
      <alignment/>
      <protection/>
    </xf>
    <xf numFmtId="0" fontId="2" fillId="0" borderId="68" xfId="51" applyFont="1" applyBorder="1">
      <alignment/>
      <protection/>
    </xf>
    <xf numFmtId="0" fontId="2" fillId="0" borderId="69" xfId="51" applyBorder="1">
      <alignment/>
      <protection/>
    </xf>
    <xf numFmtId="0" fontId="2" fillId="0" borderId="69" xfId="51" applyFont="1" applyBorder="1">
      <alignment/>
      <protection/>
    </xf>
    <xf numFmtId="0" fontId="2" fillId="0" borderId="70" xfId="51" applyBorder="1">
      <alignment/>
      <protection/>
    </xf>
    <xf numFmtId="0" fontId="2" fillId="17" borderId="68" xfId="51" applyFill="1" applyBorder="1">
      <alignment/>
      <protection/>
    </xf>
    <xf numFmtId="0" fontId="2" fillId="0" borderId="71" xfId="51" applyFont="1" applyBorder="1">
      <alignment/>
      <protection/>
    </xf>
    <xf numFmtId="0" fontId="0" fillId="0" borderId="48" xfId="54" applyBorder="1" applyAlignment="1">
      <alignment horizontal="center" vertical="top" wrapText="1"/>
      <protection/>
    </xf>
    <xf numFmtId="0" fontId="0" fillId="0" borderId="0" xfId="51" applyFont="1" applyFill="1" applyBorder="1">
      <alignment/>
      <protection/>
    </xf>
    <xf numFmtId="0" fontId="0" fillId="0" borderId="0" xfId="51" applyFont="1" applyFill="1" applyBorder="1" applyProtection="1">
      <alignment/>
      <protection locked="0"/>
    </xf>
    <xf numFmtId="0" fontId="20" fillId="0" borderId="0" xfId="51" applyFont="1" applyFill="1" applyBorder="1" applyAlignment="1">
      <alignment/>
      <protection/>
    </xf>
    <xf numFmtId="0" fontId="19" fillId="0" borderId="29" xfId="51" applyFont="1" applyFill="1" applyBorder="1" applyAlignment="1">
      <alignment wrapText="1"/>
      <protection/>
    </xf>
    <xf numFmtId="0" fontId="21" fillId="28" borderId="0" xfId="51" applyFont="1" applyFill="1" applyBorder="1" applyProtection="1">
      <alignment/>
      <protection locked="0"/>
    </xf>
    <xf numFmtId="0" fontId="0" fillId="28" borderId="0" xfId="51" applyFont="1" applyFill="1" applyBorder="1" applyProtection="1">
      <alignment/>
      <protection locked="0"/>
    </xf>
    <xf numFmtId="0" fontId="21" fillId="0" borderId="49" xfId="51" applyFont="1" applyFill="1" applyBorder="1">
      <alignment/>
      <protection/>
    </xf>
    <xf numFmtId="0" fontId="21" fillId="0" borderId="72" xfId="51" applyFont="1" applyFill="1" applyBorder="1">
      <alignment/>
      <protection/>
    </xf>
    <xf numFmtId="0" fontId="19" fillId="0" borderId="35" xfId="51" applyFont="1" applyFill="1" applyBorder="1" applyAlignment="1">
      <alignment wrapText="1"/>
      <protection/>
    </xf>
    <xf numFmtId="0" fontId="21" fillId="28" borderId="73" xfId="51" applyFont="1" applyFill="1" applyBorder="1" applyProtection="1">
      <alignment/>
      <protection locked="0"/>
    </xf>
    <xf numFmtId="0" fontId="0" fillId="28" borderId="73" xfId="51" applyFont="1" applyFill="1" applyBorder="1" applyProtection="1">
      <alignment/>
      <protection locked="0"/>
    </xf>
    <xf numFmtId="0" fontId="0" fillId="28" borderId="74" xfId="51" applyFont="1" applyFill="1" applyBorder="1" applyProtection="1">
      <alignment/>
      <protection locked="0"/>
    </xf>
    <xf numFmtId="0" fontId="0" fillId="0" borderId="26" xfId="51" applyFont="1" applyFill="1" applyBorder="1">
      <alignment/>
      <protection/>
    </xf>
    <xf numFmtId="0" fontId="0" fillId="0" borderId="73" xfId="51" applyFont="1" applyFill="1" applyBorder="1">
      <alignment/>
      <protection/>
    </xf>
    <xf numFmtId="0" fontId="0" fillId="0" borderId="75" xfId="51" applyFont="1" applyFill="1" applyBorder="1">
      <alignment/>
      <protection/>
    </xf>
    <xf numFmtId="0" fontId="0" fillId="0" borderId="76" xfId="51" applyFont="1" applyFill="1" applyBorder="1">
      <alignment/>
      <protection/>
    </xf>
    <xf numFmtId="0" fontId="16" fillId="0" borderId="77" xfId="51" applyFont="1" applyBorder="1" applyAlignment="1">
      <alignment horizontal="center" vertical="top" wrapText="1"/>
      <protection/>
    </xf>
    <xf numFmtId="0" fontId="16" fillId="0" borderId="78" xfId="51" applyFont="1" applyBorder="1" applyAlignment="1">
      <alignment horizontal="center" vertical="top" wrapText="1"/>
      <protection/>
    </xf>
    <xf numFmtId="0" fontId="5" fillId="0" borderId="0" xfId="55" applyFont="1" applyBorder="1" applyAlignment="1">
      <alignment horizontal="left" vertical="top" wrapText="1"/>
      <protection/>
    </xf>
    <xf numFmtId="0" fontId="0" fillId="0" borderId="74" xfId="51" applyFont="1" applyFill="1" applyBorder="1">
      <alignment/>
      <protection/>
    </xf>
    <xf numFmtId="0" fontId="19" fillId="0" borderId="36" xfId="51" applyFont="1" applyFill="1" applyBorder="1" applyAlignment="1">
      <alignment wrapText="1"/>
      <protection/>
    </xf>
    <xf numFmtId="0" fontId="2" fillId="0" borderId="29" xfId="52" applyFont="1" applyBorder="1">
      <alignment/>
      <protection/>
    </xf>
    <xf numFmtId="0" fontId="2" fillId="0" borderId="29" xfId="52" applyFont="1" applyBorder="1" applyAlignment="1">
      <alignment horizontal="center"/>
      <protection/>
    </xf>
    <xf numFmtId="0" fontId="14" fillId="0" borderId="0" xfId="51" applyFont="1" applyAlignment="1">
      <alignment textRotation="75"/>
      <protection/>
    </xf>
    <xf numFmtId="1" fontId="14" fillId="0" borderId="0" xfId="51" applyNumberFormat="1" applyFont="1" applyAlignment="1">
      <alignment textRotation="75"/>
      <protection/>
    </xf>
    <xf numFmtId="2" fontId="14" fillId="0" borderId="0" xfId="51" applyNumberFormat="1" applyFont="1" applyAlignment="1">
      <alignment horizontal="center" textRotation="75"/>
      <protection/>
    </xf>
    <xf numFmtId="172" fontId="14" fillId="0" borderId="0" xfId="51" applyNumberFormat="1" applyFont="1" applyAlignment="1">
      <alignment textRotation="75"/>
      <protection/>
    </xf>
    <xf numFmtId="0" fontId="14" fillId="0" borderId="56" xfId="51" applyFont="1" applyBorder="1" applyAlignment="1">
      <alignment wrapText="1"/>
      <protection/>
    </xf>
    <xf numFmtId="0" fontId="14" fillId="0" borderId="47" xfId="51" applyFont="1" applyBorder="1" applyAlignment="1">
      <alignment wrapText="1"/>
      <protection/>
    </xf>
    <xf numFmtId="0" fontId="14" fillId="7" borderId="47" xfId="51" applyFont="1" applyFill="1" applyBorder="1" applyAlignment="1">
      <alignment wrapText="1"/>
      <protection/>
    </xf>
    <xf numFmtId="0" fontId="14" fillId="0" borderId="48" xfId="51" applyFont="1" applyBorder="1" applyAlignment="1">
      <alignment wrapText="1"/>
      <protection/>
    </xf>
    <xf numFmtId="0" fontId="2" fillId="0" borderId="0" xfId="52" applyFont="1" applyFill="1" applyBorder="1">
      <alignment/>
      <protection/>
    </xf>
    <xf numFmtId="0" fontId="2" fillId="0" borderId="0" xfId="52" applyFill="1" applyBorder="1">
      <alignment/>
      <protection/>
    </xf>
    <xf numFmtId="0" fontId="2" fillId="0" borderId="38" xfId="51" applyBorder="1">
      <alignment/>
      <protection/>
    </xf>
    <xf numFmtId="0" fontId="2" fillId="0" borderId="30" xfId="51" applyBorder="1">
      <alignment/>
      <protection/>
    </xf>
    <xf numFmtId="0" fontId="2" fillId="0" borderId="28" xfId="51" applyBorder="1">
      <alignment/>
      <protection/>
    </xf>
    <xf numFmtId="0" fontId="2" fillId="0" borderId="41" xfId="51" applyBorder="1">
      <alignment/>
      <protection/>
    </xf>
    <xf numFmtId="0" fontId="2" fillId="0" borderId="46" xfId="51" applyBorder="1">
      <alignment/>
      <protection/>
    </xf>
    <xf numFmtId="0" fontId="2" fillId="0" borderId="59" xfId="51" applyBorder="1">
      <alignment/>
      <protection/>
    </xf>
    <xf numFmtId="0" fontId="2" fillId="0" borderId="40" xfId="51" applyBorder="1">
      <alignment/>
      <protection/>
    </xf>
    <xf numFmtId="0" fontId="2" fillId="0" borderId="58" xfId="51" applyBorder="1">
      <alignment/>
      <protection/>
    </xf>
    <xf numFmtId="0" fontId="2" fillId="0" borderId="50" xfId="51" applyBorder="1">
      <alignment/>
      <protection/>
    </xf>
    <xf numFmtId="0" fontId="2" fillId="0" borderId="61" xfId="51" applyBorder="1">
      <alignment/>
      <protection/>
    </xf>
    <xf numFmtId="0" fontId="2" fillId="0" borderId="62" xfId="51" applyBorder="1">
      <alignment/>
      <protection/>
    </xf>
    <xf numFmtId="0" fontId="2" fillId="0" borderId="63" xfId="51" applyBorder="1">
      <alignment/>
      <protection/>
    </xf>
    <xf numFmtId="0" fontId="1" fillId="0" borderId="0" xfId="57" applyAlignment="1">
      <alignment horizontal="left" vertical="top" wrapText="1"/>
      <protection/>
    </xf>
    <xf numFmtId="0" fontId="15" fillId="0" borderId="0" xfId="57" applyFont="1" applyAlignment="1">
      <alignment horizontal="left"/>
      <protection/>
    </xf>
    <xf numFmtId="0" fontId="16" fillId="0" borderId="79" xfId="51" applyFont="1" applyBorder="1" applyAlignment="1">
      <alignment horizontal="right" wrapText="1"/>
      <protection/>
    </xf>
    <xf numFmtId="0" fontId="16" fillId="0" borderId="80" xfId="51" applyFont="1" applyBorder="1" applyAlignment="1">
      <alignment horizontal="right" wrapText="1"/>
      <protection/>
    </xf>
    <xf numFmtId="0" fontId="16" fillId="0" borderId="81" xfId="51" applyFont="1" applyBorder="1" applyAlignment="1">
      <alignment horizontal="center" wrapText="1"/>
      <protection/>
    </xf>
    <xf numFmtId="0" fontId="16" fillId="0" borderId="78" xfId="51" applyFont="1" applyBorder="1" applyAlignment="1">
      <alignment horizontal="center" wrapText="1"/>
      <protection/>
    </xf>
    <xf numFmtId="0" fontId="14" fillId="7" borderId="56" xfId="51" applyFont="1" applyFill="1" applyBorder="1" applyAlignment="1">
      <alignment wrapText="1"/>
      <protection/>
    </xf>
    <xf numFmtId="0" fontId="14" fillId="7" borderId="48" xfId="51" applyFont="1" applyFill="1" applyBorder="1" applyAlignment="1">
      <alignment wrapText="1"/>
      <protection/>
    </xf>
    <xf numFmtId="0" fontId="17" fillId="0" borderId="0" xfId="55" applyFont="1" applyFill="1" applyBorder="1">
      <alignment/>
      <protection/>
    </xf>
    <xf numFmtId="0" fontId="1" fillId="0" borderId="0" xfId="55" applyFont="1" applyFill="1" applyBorder="1">
      <alignment/>
      <protection/>
    </xf>
    <xf numFmtId="0" fontId="1" fillId="0" borderId="29" xfId="57" applyBorder="1">
      <alignment/>
      <protection/>
    </xf>
    <xf numFmtId="3" fontId="1" fillId="0" borderId="29" xfId="57" applyNumberFormat="1" applyBorder="1">
      <alignment/>
      <protection/>
    </xf>
    <xf numFmtId="0" fontId="17" fillId="0" borderId="29" xfId="57" applyFont="1" applyBorder="1" applyAlignment="1">
      <alignment horizontal="center"/>
      <protection/>
    </xf>
    <xf numFmtId="0" fontId="17" fillId="0" borderId="29" xfId="57" applyFont="1" applyBorder="1">
      <alignment/>
      <protection/>
    </xf>
    <xf numFmtId="0" fontId="1" fillId="17" borderId="29" xfId="57" applyFill="1" applyBorder="1">
      <alignment/>
      <protection/>
    </xf>
    <xf numFmtId="0" fontId="1" fillId="17" borderId="0" xfId="57" applyFill="1">
      <alignment/>
      <protection/>
    </xf>
    <xf numFmtId="0" fontId="1" fillId="11" borderId="29" xfId="57" applyFill="1" applyBorder="1">
      <alignment/>
      <protection/>
    </xf>
    <xf numFmtId="0" fontId="1" fillId="29" borderId="29" xfId="57" applyFill="1" applyBorder="1">
      <alignment/>
      <protection/>
    </xf>
    <xf numFmtId="0" fontId="1" fillId="29" borderId="0" xfId="57" applyFill="1">
      <alignment/>
      <protection/>
    </xf>
    <xf numFmtId="0" fontId="1" fillId="0" borderId="29" xfId="57" applyFill="1" applyBorder="1">
      <alignment/>
      <protection/>
    </xf>
    <xf numFmtId="0" fontId="1" fillId="26" borderId="0" xfId="57" applyFill="1">
      <alignment/>
      <protection/>
    </xf>
    <xf numFmtId="0" fontId="1" fillId="11" borderId="0" xfId="57" applyFill="1">
      <alignment/>
      <protection/>
    </xf>
    <xf numFmtId="0" fontId="1" fillId="26" borderId="29" xfId="57" applyFill="1" applyBorder="1">
      <alignment/>
      <protection/>
    </xf>
    <xf numFmtId="49" fontId="6" fillId="0" borderId="0" xfId="57" applyNumberFormat="1" applyFont="1" applyAlignment="1">
      <alignment horizontal="left" vertical="top" wrapText="1"/>
      <protection/>
    </xf>
    <xf numFmtId="0" fontId="4" fillId="0" borderId="0" xfId="57" applyFont="1" applyAlignment="1">
      <alignment horizontal="left" vertical="top"/>
      <protection/>
    </xf>
    <xf numFmtId="0" fontId="5" fillId="0" borderId="0" xfId="57" applyFont="1" applyAlignment="1">
      <alignment horizontal="left" vertical="top" wrapText="1"/>
      <protection/>
    </xf>
    <xf numFmtId="49" fontId="5" fillId="0" borderId="0" xfId="57" applyNumberFormat="1" applyFont="1" applyAlignment="1">
      <alignment horizontal="left" vertical="top" wrapText="1"/>
      <protection/>
    </xf>
    <xf numFmtId="0" fontId="3" fillId="0" borderId="0" xfId="57" applyFont="1" applyAlignment="1">
      <alignment horizontal="center"/>
      <protection/>
    </xf>
    <xf numFmtId="0" fontId="4" fillId="0" borderId="0" xfId="57" applyFont="1" applyAlignment="1">
      <alignment horizontal="left" vertical="top" wrapText="1"/>
      <protection/>
    </xf>
    <xf numFmtId="0" fontId="18" fillId="0" borderId="79" xfId="51" applyFont="1" applyFill="1" applyBorder="1" applyAlignment="1">
      <alignment wrapText="1"/>
      <protection/>
    </xf>
    <xf numFmtId="0" fontId="18" fillId="0" borderId="26" xfId="51" applyFont="1" applyFill="1" applyBorder="1" applyAlignment="1">
      <alignment wrapText="1"/>
      <protection/>
    </xf>
    <xf numFmtId="0" fontId="0" fillId="0" borderId="79" xfId="51" applyFont="1" applyFill="1" applyBorder="1" applyAlignment="1">
      <alignment horizontal="center"/>
      <protection/>
    </xf>
    <xf numFmtId="0" fontId="0" fillId="0" borderId="82" xfId="51" applyFont="1" applyFill="1" applyBorder="1" applyAlignment="1">
      <alignment horizontal="center"/>
      <protection/>
    </xf>
    <xf numFmtId="0" fontId="0" fillId="0" borderId="80" xfId="51" applyFont="1" applyFill="1" applyBorder="1" applyAlignment="1">
      <alignment horizontal="center"/>
      <protection/>
    </xf>
    <xf numFmtId="0" fontId="20" fillId="0" borderId="75" xfId="51" applyFont="1" applyFill="1" applyBorder="1" applyAlignment="1">
      <alignment horizontal="center"/>
      <protection/>
    </xf>
    <xf numFmtId="0" fontId="20" fillId="0" borderId="76" xfId="51" applyFont="1" applyFill="1" applyBorder="1" applyAlignment="1">
      <alignment horizontal="center"/>
      <protection/>
    </xf>
    <xf numFmtId="0" fontId="20" fillId="0" borderId="74" xfId="51" applyFont="1" applyFill="1" applyBorder="1" applyAlignment="1">
      <alignment horizontal="center"/>
      <protection/>
    </xf>
    <xf numFmtId="0" fontId="15" fillId="0" borderId="0" xfId="55" applyFont="1" applyBorder="1" applyAlignment="1">
      <alignment horizontal="center"/>
      <protection/>
    </xf>
    <xf numFmtId="0" fontId="2" fillId="14" borderId="64" xfId="52" applyFont="1" applyFill="1" applyBorder="1" applyAlignment="1">
      <alignment horizontal="center"/>
      <protection/>
    </xf>
    <xf numFmtId="0" fontId="2" fillId="14" borderId="62" xfId="52" applyFill="1" applyBorder="1" applyAlignment="1">
      <alignment horizontal="center"/>
      <protection/>
    </xf>
    <xf numFmtId="0" fontId="2" fillId="14" borderId="63" xfId="52" applyFill="1" applyBorder="1" applyAlignment="1">
      <alignment horizontal="center"/>
      <protection/>
    </xf>
    <xf numFmtId="0" fontId="2" fillId="12" borderId="64" xfId="52" applyFont="1" applyFill="1" applyBorder="1" applyAlignment="1">
      <alignment horizontal="center"/>
      <protection/>
    </xf>
    <xf numFmtId="0" fontId="2" fillId="12" borderId="62" xfId="52" applyFill="1" applyBorder="1" applyAlignment="1">
      <alignment horizontal="center"/>
      <protection/>
    </xf>
    <xf numFmtId="0" fontId="2" fillId="12" borderId="83" xfId="52" applyFill="1" applyBorder="1" applyAlignment="1">
      <alignment horizontal="center"/>
      <protection/>
    </xf>
    <xf numFmtId="0" fontId="14" fillId="29" borderId="68" xfId="51" applyFont="1" applyFill="1" applyBorder="1" applyAlignment="1">
      <alignment horizontal="center"/>
      <protection/>
    </xf>
    <xf numFmtId="0" fontId="14" fillId="29" borderId="84" xfId="51" applyFont="1" applyFill="1" applyBorder="1" applyAlignment="1">
      <alignment horizontal="center"/>
      <protection/>
    </xf>
    <xf numFmtId="0" fontId="14" fillId="29" borderId="85" xfId="51" applyFont="1" applyFill="1" applyBorder="1" applyAlignment="1">
      <alignment horizontal="center"/>
      <protection/>
    </xf>
    <xf numFmtId="0" fontId="2" fillId="30" borderId="68" xfId="51" applyFont="1" applyFill="1" applyBorder="1" applyAlignment="1">
      <alignment horizontal="center"/>
      <protection/>
    </xf>
    <xf numFmtId="0" fontId="2" fillId="30" borderId="84" xfId="51" applyFill="1" applyBorder="1" applyAlignment="1">
      <alignment horizontal="center"/>
      <protection/>
    </xf>
    <xf numFmtId="0" fontId="2" fillId="30" borderId="85" xfId="51" applyFill="1" applyBorder="1" applyAlignment="1">
      <alignment horizontal="center"/>
      <protection/>
    </xf>
    <xf numFmtId="0" fontId="17" fillId="0" borderId="33" xfId="57" applyFont="1" applyBorder="1" applyAlignment="1">
      <alignment horizontal="center"/>
      <protection/>
    </xf>
    <xf numFmtId="0" fontId="17" fillId="0" borderId="41" xfId="57" applyFont="1" applyBorder="1" applyAlignment="1">
      <alignment horizontal="center"/>
      <protection/>
    </xf>
    <xf numFmtId="0" fontId="15" fillId="0" borderId="0" xfId="57" applyFont="1" applyAlignment="1">
      <alignment horizontal="center"/>
      <protection/>
    </xf>
    <xf numFmtId="0" fontId="0" fillId="0" borderId="62" xfId="54" applyFont="1" applyBorder="1" applyAlignment="1">
      <alignment vertical="top" wrapText="1"/>
      <protection/>
    </xf>
    <xf numFmtId="0" fontId="0" fillId="0" borderId="63" xfId="54" applyFont="1" applyBorder="1" applyAlignment="1">
      <alignment vertical="top"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 2" xfId="51"/>
    <cellStyle name="Standard 2 2" xfId="52"/>
    <cellStyle name="Standard 3" xfId="53"/>
    <cellStyle name="Standard 3 2" xfId="54"/>
    <cellStyle name="Standard 4" xfId="55"/>
    <cellStyle name="Standard 5" xfId="56"/>
    <cellStyle name="Standard 6"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85725</xdr:colOff>
      <xdr:row>32</xdr:row>
      <xdr:rowOff>57150</xdr:rowOff>
    </xdr:to>
    <xdr:pic>
      <xdr:nvPicPr>
        <xdr:cNvPr id="1" name="Grafik 2"/>
        <xdr:cNvPicPr preferRelativeResize="1">
          <a:picLocks noChangeAspect="1"/>
        </xdr:cNvPicPr>
      </xdr:nvPicPr>
      <xdr:blipFill>
        <a:blip r:embed="rId1"/>
        <a:stretch>
          <a:fillRect/>
        </a:stretch>
      </xdr:blipFill>
      <xdr:spPr>
        <a:xfrm>
          <a:off x="762000" y="2152650"/>
          <a:ext cx="8572500" cy="458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25"/>
  <sheetViews>
    <sheetView tabSelected="1" zoomScalePageLayoutView="0" workbookViewId="0" topLeftCell="A1">
      <selection activeCell="A1" sqref="A1"/>
    </sheetView>
  </sheetViews>
  <sheetFormatPr defaultColWidth="11.421875" defaultRowHeight="15"/>
  <cols>
    <col min="2" max="2" width="7.8515625" style="0" customWidth="1"/>
    <col min="3" max="3" width="29.00390625" style="0" customWidth="1"/>
  </cols>
  <sheetData>
    <row r="2" spans="2:18" ht="15" customHeight="1">
      <c r="B2" s="239" t="s">
        <v>72</v>
      </c>
      <c r="C2" s="239"/>
      <c r="D2" s="239"/>
      <c r="E2" s="239"/>
      <c r="F2" s="239"/>
      <c r="G2" s="239"/>
      <c r="H2" s="239"/>
      <c r="I2" s="239"/>
      <c r="J2" s="239"/>
      <c r="K2" s="55"/>
      <c r="L2" s="55"/>
      <c r="M2" s="55"/>
      <c r="N2" s="55"/>
      <c r="O2" s="55"/>
      <c r="P2" s="1"/>
      <c r="Q2" s="1"/>
      <c r="R2" s="1"/>
    </row>
    <row r="3" spans="2:18" ht="15" customHeight="1">
      <c r="B3" s="239"/>
      <c r="C3" s="239"/>
      <c r="D3" s="239"/>
      <c r="E3" s="239"/>
      <c r="F3" s="239"/>
      <c r="G3" s="239"/>
      <c r="H3" s="239"/>
      <c r="I3" s="239"/>
      <c r="J3" s="239"/>
      <c r="K3" s="55"/>
      <c r="L3" s="55"/>
      <c r="M3" s="55"/>
      <c r="N3" s="55"/>
      <c r="O3" s="55"/>
      <c r="P3" s="1"/>
      <c r="Q3" s="1"/>
      <c r="R3" s="1"/>
    </row>
    <row r="4" spans="1:18" ht="20.25">
      <c r="A4" s="53"/>
      <c r="B4" s="52"/>
      <c r="C4" s="52"/>
      <c r="D4" s="52"/>
      <c r="E4" s="52"/>
      <c r="F4" s="52"/>
      <c r="G4" s="52"/>
      <c r="H4" s="52"/>
      <c r="I4" s="52"/>
      <c r="J4" s="52"/>
      <c r="K4" s="52"/>
      <c r="L4" s="52"/>
      <c r="M4" s="52"/>
      <c r="N4" s="52"/>
      <c r="O4" s="52"/>
      <c r="P4" s="1"/>
      <c r="Q4" s="1"/>
      <c r="R4" s="1"/>
    </row>
    <row r="5" spans="2:18" ht="129" customHeight="1">
      <c r="B5" s="240" t="s">
        <v>73</v>
      </c>
      <c r="C5" s="240"/>
      <c r="D5" s="240"/>
      <c r="E5" s="240"/>
      <c r="F5" s="240"/>
      <c r="G5" s="240"/>
      <c r="H5" s="240"/>
      <c r="I5" s="240"/>
      <c r="J5" s="240"/>
      <c r="K5" s="240"/>
      <c r="L5" s="240"/>
      <c r="M5" s="240"/>
      <c r="N5" s="240"/>
      <c r="O5" s="58"/>
      <c r="P5" s="1"/>
      <c r="Q5" s="1"/>
      <c r="R5" s="1"/>
    </row>
    <row r="6" spans="2:18" ht="15">
      <c r="B6" s="56"/>
      <c r="C6" s="56"/>
      <c r="D6" s="56"/>
      <c r="E6" s="56"/>
      <c r="F6" s="56"/>
      <c r="G6" s="56"/>
      <c r="H6" s="56"/>
      <c r="I6" s="56"/>
      <c r="J6" s="56"/>
      <c r="K6" s="56"/>
      <c r="L6" s="56"/>
      <c r="M6" s="56"/>
      <c r="N6" s="55"/>
      <c r="O6" s="55"/>
      <c r="P6" s="1"/>
      <c r="Q6" s="1"/>
      <c r="R6" s="1"/>
    </row>
    <row r="7" spans="2:18" ht="15">
      <c r="B7" s="238" t="s">
        <v>74</v>
      </c>
      <c r="C7" s="238"/>
      <c r="D7" s="238"/>
      <c r="E7" s="238"/>
      <c r="F7" s="238"/>
      <c r="G7" s="238"/>
      <c r="H7" s="238"/>
      <c r="I7" s="238"/>
      <c r="J7" s="238"/>
      <c r="K7" s="238"/>
      <c r="L7" s="238"/>
      <c r="M7" s="238"/>
      <c r="N7" s="238"/>
      <c r="O7" s="238"/>
      <c r="P7" s="1"/>
      <c r="Q7" s="1"/>
      <c r="R7" s="1"/>
    </row>
    <row r="8" spans="2:18" ht="15">
      <c r="B8" s="56"/>
      <c r="C8" s="56"/>
      <c r="D8" s="56"/>
      <c r="E8" s="56"/>
      <c r="F8" s="56"/>
      <c r="G8" s="56"/>
      <c r="H8" s="56"/>
      <c r="I8" s="56"/>
      <c r="J8" s="56"/>
      <c r="K8" s="56"/>
      <c r="L8" s="56"/>
      <c r="M8" s="56"/>
      <c r="N8" s="55"/>
      <c r="O8" s="55"/>
      <c r="P8" s="1"/>
      <c r="Q8" s="1"/>
      <c r="R8" s="1"/>
    </row>
    <row r="9" spans="2:18" ht="15.75">
      <c r="B9" s="57" t="s">
        <v>75</v>
      </c>
      <c r="C9" s="57" t="s">
        <v>76</v>
      </c>
      <c r="D9" s="57" t="s">
        <v>77</v>
      </c>
      <c r="E9" s="56"/>
      <c r="F9" s="56"/>
      <c r="G9" s="56"/>
      <c r="H9" s="56"/>
      <c r="I9" s="56"/>
      <c r="J9" s="56"/>
      <c r="K9" s="56"/>
      <c r="L9" s="56"/>
      <c r="M9" s="56"/>
      <c r="N9" s="55"/>
      <c r="O9" s="55"/>
      <c r="P9" s="1"/>
      <c r="Q9" s="1"/>
      <c r="R9" s="1"/>
    </row>
    <row r="10" spans="2:18" ht="15">
      <c r="B10" s="56" t="s">
        <v>78</v>
      </c>
      <c r="C10" s="56" t="s">
        <v>79</v>
      </c>
      <c r="D10" s="238" t="s">
        <v>80</v>
      </c>
      <c r="E10" s="238"/>
      <c r="F10" s="238"/>
      <c r="G10" s="238"/>
      <c r="H10" s="238"/>
      <c r="I10" s="238"/>
      <c r="J10" s="238"/>
      <c r="K10" s="238"/>
      <c r="L10" s="238"/>
      <c r="M10" s="238"/>
      <c r="N10" s="238"/>
      <c r="O10" s="238"/>
      <c r="P10" s="54"/>
      <c r="Q10" s="54"/>
      <c r="R10" s="54"/>
    </row>
    <row r="11" spans="2:15" ht="15">
      <c r="B11" s="56" t="s">
        <v>81</v>
      </c>
      <c r="C11" s="56" t="s">
        <v>82</v>
      </c>
      <c r="D11" s="238" t="s">
        <v>83</v>
      </c>
      <c r="E11" s="238"/>
      <c r="F11" s="238"/>
      <c r="G11" s="238"/>
      <c r="H11" s="238"/>
      <c r="I11" s="238"/>
      <c r="J11" s="238"/>
      <c r="K11" s="238"/>
      <c r="L11" s="238"/>
      <c r="M11" s="238"/>
      <c r="N11" s="238"/>
      <c r="O11" s="238"/>
    </row>
    <row r="12" spans="2:15" ht="68.25" customHeight="1">
      <c r="B12" s="56" t="s">
        <v>84</v>
      </c>
      <c r="C12" s="56" t="s">
        <v>85</v>
      </c>
      <c r="D12" s="238" t="s">
        <v>86</v>
      </c>
      <c r="E12" s="238"/>
      <c r="F12" s="238"/>
      <c r="G12" s="238"/>
      <c r="H12" s="238"/>
      <c r="I12" s="238"/>
      <c r="J12" s="238"/>
      <c r="K12" s="238"/>
      <c r="L12" s="238"/>
      <c r="M12" s="238"/>
      <c r="N12" s="238"/>
      <c r="O12" s="238"/>
    </row>
    <row r="13" spans="2:15" ht="15">
      <c r="B13" s="56" t="s">
        <v>87</v>
      </c>
      <c r="C13" s="56" t="s">
        <v>88</v>
      </c>
      <c r="D13" s="238" t="s">
        <v>89</v>
      </c>
      <c r="E13" s="238"/>
      <c r="F13" s="238"/>
      <c r="G13" s="238"/>
      <c r="H13" s="238"/>
      <c r="I13" s="238"/>
      <c r="J13" s="238"/>
      <c r="K13" s="238"/>
      <c r="L13" s="238"/>
      <c r="M13" s="238"/>
      <c r="N13" s="238"/>
      <c r="O13" s="238"/>
    </row>
    <row r="14" spans="2:15" ht="15">
      <c r="B14" s="56" t="s">
        <v>90</v>
      </c>
      <c r="C14" s="56" t="s">
        <v>91</v>
      </c>
      <c r="D14" s="238" t="s">
        <v>92</v>
      </c>
      <c r="E14" s="238"/>
      <c r="F14" s="238"/>
      <c r="G14" s="238"/>
      <c r="H14" s="238"/>
      <c r="I14" s="238"/>
      <c r="J14" s="238"/>
      <c r="K14" s="238"/>
      <c r="L14" s="238"/>
      <c r="M14" s="238"/>
      <c r="N14" s="238"/>
      <c r="O14" s="238"/>
    </row>
    <row r="15" spans="2:15" ht="15">
      <c r="B15" s="56" t="s">
        <v>93</v>
      </c>
      <c r="C15" s="56" t="s">
        <v>94</v>
      </c>
      <c r="D15" s="238" t="s">
        <v>95</v>
      </c>
      <c r="E15" s="238"/>
      <c r="F15" s="238"/>
      <c r="G15" s="238"/>
      <c r="H15" s="238"/>
      <c r="I15" s="238"/>
      <c r="J15" s="238"/>
      <c r="K15" s="238"/>
      <c r="L15" s="238"/>
      <c r="M15" s="238"/>
      <c r="N15" s="238"/>
      <c r="O15" s="238"/>
    </row>
    <row r="16" spans="2:15" ht="15">
      <c r="B16" s="56" t="s">
        <v>96</v>
      </c>
      <c r="C16" s="56" t="s">
        <v>97</v>
      </c>
      <c r="D16" s="238" t="s">
        <v>98</v>
      </c>
      <c r="E16" s="238"/>
      <c r="F16" s="238"/>
      <c r="G16" s="238"/>
      <c r="H16" s="238"/>
      <c r="I16" s="238"/>
      <c r="J16" s="238"/>
      <c r="K16" s="238"/>
      <c r="L16" s="238"/>
      <c r="M16" s="238"/>
      <c r="N16" s="238"/>
      <c r="O16" s="238"/>
    </row>
    <row r="17" spans="2:15" ht="15">
      <c r="B17" s="56" t="s">
        <v>99</v>
      </c>
      <c r="C17" s="56" t="s">
        <v>100</v>
      </c>
      <c r="D17" s="238" t="s">
        <v>101</v>
      </c>
      <c r="E17" s="238"/>
      <c r="F17" s="238"/>
      <c r="G17" s="238"/>
      <c r="H17" s="238"/>
      <c r="I17" s="238"/>
      <c r="J17" s="238"/>
      <c r="K17" s="238"/>
      <c r="L17" s="238"/>
      <c r="M17" s="238"/>
      <c r="N17" s="238"/>
      <c r="O17" s="238"/>
    </row>
    <row r="18" spans="2:15" ht="15">
      <c r="B18" s="56"/>
      <c r="C18" s="56"/>
      <c r="D18" s="56"/>
      <c r="E18" s="56"/>
      <c r="F18" s="56"/>
      <c r="G18" s="56"/>
      <c r="H18" s="56"/>
      <c r="I18" s="56"/>
      <c r="J18" s="56"/>
      <c r="K18" s="56"/>
      <c r="L18" s="56"/>
      <c r="M18" s="56"/>
      <c r="N18" s="55"/>
      <c r="O18" s="55"/>
    </row>
    <row r="19" spans="2:15" ht="15">
      <c r="B19" s="56"/>
      <c r="C19" s="56"/>
      <c r="D19" s="56"/>
      <c r="E19" s="56"/>
      <c r="F19" s="56"/>
      <c r="G19" s="56"/>
      <c r="H19" s="56"/>
      <c r="I19" s="56"/>
      <c r="J19" s="56"/>
      <c r="K19" s="56"/>
      <c r="L19" s="56"/>
      <c r="M19" s="56"/>
      <c r="N19" s="55"/>
      <c r="O19" s="55"/>
    </row>
    <row r="20" spans="2:15" ht="15">
      <c r="B20" s="56"/>
      <c r="C20" s="56"/>
      <c r="D20" s="56"/>
      <c r="E20" s="56"/>
      <c r="F20" s="56"/>
      <c r="G20" s="56"/>
      <c r="H20" s="56"/>
      <c r="I20" s="56"/>
      <c r="J20" s="56"/>
      <c r="K20" s="56"/>
      <c r="L20" s="56"/>
      <c r="M20" s="56"/>
      <c r="N20" s="55"/>
      <c r="O20" s="55"/>
    </row>
    <row r="21" spans="2:15" ht="15">
      <c r="B21" s="238" t="s">
        <v>102</v>
      </c>
      <c r="C21" s="238"/>
      <c r="D21" s="238"/>
      <c r="E21" s="238"/>
      <c r="F21" s="238"/>
      <c r="G21" s="238"/>
      <c r="H21" s="238"/>
      <c r="I21" s="238"/>
      <c r="J21" s="238"/>
      <c r="K21" s="238"/>
      <c r="L21" s="238"/>
      <c r="M21" s="238"/>
      <c r="N21" s="238"/>
      <c r="O21" s="238"/>
    </row>
    <row r="22" spans="2:15" ht="15">
      <c r="B22" s="56"/>
      <c r="C22" s="56"/>
      <c r="D22" s="56"/>
      <c r="E22" s="56"/>
      <c r="F22" s="56"/>
      <c r="G22" s="56"/>
      <c r="H22" s="56"/>
      <c r="I22" s="56"/>
      <c r="J22" s="56"/>
      <c r="K22" s="56"/>
      <c r="L22" s="56"/>
      <c r="M22" s="56"/>
      <c r="N22" s="55"/>
      <c r="O22" s="55"/>
    </row>
    <row r="23" spans="2:15" ht="15">
      <c r="B23" s="56"/>
      <c r="C23" s="56"/>
      <c r="D23" s="56"/>
      <c r="E23" s="56"/>
      <c r="F23" s="56"/>
      <c r="G23" s="56"/>
      <c r="H23" s="56"/>
      <c r="I23" s="56"/>
      <c r="J23" s="56"/>
      <c r="K23" s="56"/>
      <c r="L23" s="56"/>
      <c r="M23" s="56"/>
      <c r="N23" s="55"/>
      <c r="O23" s="55"/>
    </row>
    <row r="24" spans="2:15" ht="55.5" customHeight="1">
      <c r="B24" s="235" t="s">
        <v>103</v>
      </c>
      <c r="C24" s="235"/>
      <c r="D24" s="237" t="s">
        <v>104</v>
      </c>
      <c r="E24" s="237"/>
      <c r="F24" s="237"/>
      <c r="G24" s="237"/>
      <c r="H24" s="237"/>
      <c r="I24" s="237"/>
      <c r="J24" s="237"/>
      <c r="K24" s="237"/>
      <c r="L24" s="237"/>
      <c r="M24" s="237"/>
      <c r="N24" s="237"/>
      <c r="O24" s="237"/>
    </row>
    <row r="25" spans="2:15" ht="15">
      <c r="B25" s="56"/>
      <c r="C25" s="56"/>
      <c r="D25" s="56"/>
      <c r="E25" s="56"/>
      <c r="F25" s="56"/>
      <c r="G25" s="56"/>
      <c r="H25" s="56"/>
      <c r="I25" s="56"/>
      <c r="J25" s="56"/>
      <c r="K25" s="56"/>
      <c r="L25" s="56"/>
      <c r="M25" s="56"/>
      <c r="N25" s="55"/>
      <c r="O25" s="55"/>
    </row>
  </sheetData>
  <sheetProtection/>
  <mergeCells count="14">
    <mergeCell ref="B24:C24"/>
    <mergeCell ref="D24:O24"/>
    <mergeCell ref="D12:O12"/>
    <mergeCell ref="B21:O21"/>
    <mergeCell ref="D13:O13"/>
    <mergeCell ref="D14:O14"/>
    <mergeCell ref="D15:O15"/>
    <mergeCell ref="D16:O16"/>
    <mergeCell ref="D17:O17"/>
    <mergeCell ref="D11:O11"/>
    <mergeCell ref="B2:J3"/>
    <mergeCell ref="B7:O7"/>
    <mergeCell ref="D10:O10"/>
    <mergeCell ref="B5:N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Z58"/>
  <sheetViews>
    <sheetView zoomScalePageLayoutView="0" workbookViewId="0" topLeftCell="A1">
      <selection activeCell="A1" sqref="A1"/>
    </sheetView>
  </sheetViews>
  <sheetFormatPr defaultColWidth="11.421875" defaultRowHeight="15"/>
  <cols>
    <col min="3" max="3" width="4.7109375" style="0" bestFit="1" customWidth="1"/>
    <col min="4" max="4" width="4.7109375" style="0" customWidth="1"/>
    <col min="5" max="5" width="5.140625" style="0" customWidth="1"/>
    <col min="6" max="22" width="4.7109375" style="0" bestFit="1" customWidth="1"/>
  </cols>
  <sheetData>
    <row r="2" spans="1:26" ht="20.25">
      <c r="A2" s="59"/>
      <c r="B2" s="55"/>
      <c r="C2" s="236" t="s">
        <v>105</v>
      </c>
      <c r="D2" s="236"/>
      <c r="E2" s="236"/>
      <c r="F2" s="236"/>
      <c r="G2" s="236"/>
      <c r="H2" s="236"/>
      <c r="I2" s="236"/>
      <c r="J2" s="236"/>
      <c r="K2" s="236"/>
      <c r="L2" s="236"/>
      <c r="M2" s="236"/>
      <c r="N2" s="236"/>
      <c r="O2" s="236"/>
      <c r="P2" s="236"/>
      <c r="Q2" s="236"/>
      <c r="R2" s="236"/>
      <c r="S2" s="236"/>
      <c r="T2" s="236"/>
      <c r="U2" s="236"/>
      <c r="V2" s="236"/>
      <c r="W2" s="236"/>
      <c r="X2" s="236"/>
      <c r="Y2" s="236"/>
      <c r="Z2" s="59"/>
    </row>
    <row r="3" spans="1:26" ht="15" customHeight="1">
      <c r="A3" s="59"/>
      <c r="B3" s="55"/>
      <c r="C3" s="97"/>
      <c r="D3" s="97"/>
      <c r="E3" s="97"/>
      <c r="F3" s="97"/>
      <c r="G3" s="97"/>
      <c r="H3" s="97"/>
      <c r="I3" s="97"/>
      <c r="J3" s="97"/>
      <c r="K3" s="97"/>
      <c r="L3" s="97"/>
      <c r="M3" s="97"/>
      <c r="N3" s="97"/>
      <c r="O3" s="97"/>
      <c r="P3" s="97"/>
      <c r="Q3" s="97"/>
      <c r="R3" s="97"/>
      <c r="S3" s="97"/>
      <c r="T3" s="97"/>
      <c r="U3" s="97"/>
      <c r="V3" s="97"/>
      <c r="W3" s="97"/>
      <c r="X3" s="97"/>
      <c r="Y3" s="97"/>
      <c r="Z3" s="59"/>
    </row>
    <row r="4" spans="1:26" ht="81" customHeight="1">
      <c r="A4" s="59"/>
      <c r="B4" s="55"/>
      <c r="C4" s="237" t="s">
        <v>106</v>
      </c>
      <c r="D4" s="237"/>
      <c r="E4" s="237"/>
      <c r="F4" s="237"/>
      <c r="G4" s="237"/>
      <c r="H4" s="237"/>
      <c r="I4" s="237"/>
      <c r="J4" s="237"/>
      <c r="K4" s="237"/>
      <c r="L4" s="237"/>
      <c r="M4" s="237"/>
      <c r="N4" s="237"/>
      <c r="O4" s="237"/>
      <c r="P4" s="237"/>
      <c r="Q4" s="237"/>
      <c r="R4" s="237"/>
      <c r="S4" s="237"/>
      <c r="T4" s="237"/>
      <c r="U4" s="237"/>
      <c r="V4" s="237"/>
      <c r="W4" s="237"/>
      <c r="X4" s="97"/>
      <c r="Y4" s="97"/>
      <c r="Z4" s="59"/>
    </row>
    <row r="5" spans="1:26" ht="16.5" customHeight="1">
      <c r="A5" s="59"/>
      <c r="B5" s="55"/>
      <c r="C5" s="97"/>
      <c r="D5" s="97"/>
      <c r="E5" s="97"/>
      <c r="F5" s="97"/>
      <c r="G5" s="97"/>
      <c r="H5" s="97"/>
      <c r="I5" s="97"/>
      <c r="J5" s="97"/>
      <c r="K5" s="97"/>
      <c r="L5" s="97"/>
      <c r="M5" s="97"/>
      <c r="N5" s="97"/>
      <c r="O5" s="97"/>
      <c r="P5" s="97"/>
      <c r="Q5" s="97"/>
      <c r="R5" s="97"/>
      <c r="S5" s="97"/>
      <c r="T5" s="97"/>
      <c r="U5" s="97"/>
      <c r="V5" s="97"/>
      <c r="W5" s="97"/>
      <c r="X5" s="97"/>
      <c r="Y5" s="97"/>
      <c r="Z5" s="59"/>
    </row>
    <row r="6" spans="1:26" ht="52.5">
      <c r="A6" s="59"/>
      <c r="B6" s="70"/>
      <c r="C6" s="68" t="s">
        <v>107</v>
      </c>
      <c r="D6" s="68" t="s">
        <v>108</v>
      </c>
      <c r="E6" s="68" t="s">
        <v>109</v>
      </c>
      <c r="F6" s="68" t="s">
        <v>110</v>
      </c>
      <c r="G6" s="68" t="s">
        <v>111</v>
      </c>
      <c r="H6" s="69" t="s">
        <v>112</v>
      </c>
      <c r="I6" s="68" t="s">
        <v>113</v>
      </c>
      <c r="J6" s="72" t="s">
        <v>114</v>
      </c>
      <c r="K6" s="71" t="s">
        <v>115</v>
      </c>
      <c r="L6" s="72" t="s">
        <v>116</v>
      </c>
      <c r="M6" s="72" t="s">
        <v>117</v>
      </c>
      <c r="N6" s="72" t="s">
        <v>118</v>
      </c>
      <c r="O6" s="71" t="s">
        <v>119</v>
      </c>
      <c r="P6" s="72" t="s">
        <v>120</v>
      </c>
      <c r="Q6" s="68" t="s">
        <v>121</v>
      </c>
      <c r="R6" s="72" t="s">
        <v>122</v>
      </c>
      <c r="S6" s="71" t="s">
        <v>123</v>
      </c>
      <c r="T6" s="72" t="s">
        <v>124</v>
      </c>
      <c r="U6" s="69" t="s">
        <v>125</v>
      </c>
      <c r="V6" s="74" t="s">
        <v>126</v>
      </c>
      <c r="W6" s="73"/>
      <c r="X6" s="55"/>
      <c r="Y6" s="55"/>
      <c r="Z6" s="59"/>
    </row>
    <row r="7" spans="1:26" ht="14.25">
      <c r="A7" s="59"/>
      <c r="B7" s="96" t="s">
        <v>0</v>
      </c>
      <c r="C7" s="75"/>
      <c r="D7" s="84"/>
      <c r="E7" s="84"/>
      <c r="F7" s="76"/>
      <c r="G7" s="90"/>
      <c r="H7" s="76"/>
      <c r="I7" s="90"/>
      <c r="J7" s="84"/>
      <c r="K7" s="84"/>
      <c r="L7" s="76"/>
      <c r="M7" s="76"/>
      <c r="N7" s="84"/>
      <c r="O7" s="84"/>
      <c r="P7" s="84"/>
      <c r="Q7" s="84"/>
      <c r="R7" s="84"/>
      <c r="S7" s="84"/>
      <c r="T7" s="84"/>
      <c r="U7" s="84"/>
      <c r="V7" s="84"/>
      <c r="W7" s="3"/>
      <c r="X7" s="55"/>
      <c r="Y7" s="55"/>
      <c r="Z7" s="59"/>
    </row>
    <row r="8" spans="1:26" ht="14.25">
      <c r="A8" s="59"/>
      <c r="B8" s="67" t="s">
        <v>1</v>
      </c>
      <c r="C8" s="76"/>
      <c r="D8" s="85"/>
      <c r="E8" s="84"/>
      <c r="F8" s="76"/>
      <c r="G8" s="90"/>
      <c r="H8" s="76"/>
      <c r="I8" s="84"/>
      <c r="J8" s="84"/>
      <c r="K8" s="84"/>
      <c r="L8" s="84"/>
      <c r="M8" s="78" t="s">
        <v>127</v>
      </c>
      <c r="N8" s="84"/>
      <c r="O8" s="84"/>
      <c r="P8" s="76"/>
      <c r="Q8" s="84"/>
      <c r="R8" s="84"/>
      <c r="S8" s="84"/>
      <c r="T8" s="84"/>
      <c r="U8" s="84"/>
      <c r="V8" s="84"/>
      <c r="W8" s="3"/>
      <c r="X8" s="55"/>
      <c r="Y8" s="55"/>
      <c r="Z8" s="59"/>
    </row>
    <row r="9" spans="1:26" ht="14.25">
      <c r="A9" s="59"/>
      <c r="B9" s="67" t="s">
        <v>2</v>
      </c>
      <c r="C9" s="89"/>
      <c r="D9" s="76"/>
      <c r="E9" s="76"/>
      <c r="F9" s="84"/>
      <c r="G9" s="90"/>
      <c r="H9" s="84"/>
      <c r="I9" s="90"/>
      <c r="J9" s="76"/>
      <c r="K9" s="84"/>
      <c r="L9" s="76"/>
      <c r="M9" s="76"/>
      <c r="N9" s="84"/>
      <c r="O9" s="84"/>
      <c r="P9" s="84"/>
      <c r="Q9" s="84"/>
      <c r="R9" s="84"/>
      <c r="S9" s="84"/>
      <c r="T9" s="84"/>
      <c r="U9" s="84"/>
      <c r="V9" s="84"/>
      <c r="W9" s="3"/>
      <c r="X9" s="55"/>
      <c r="Y9" s="55"/>
      <c r="Z9" s="59"/>
    </row>
    <row r="10" spans="1:26" ht="14.25">
      <c r="A10" s="59"/>
      <c r="B10" s="67" t="s">
        <v>3</v>
      </c>
      <c r="C10" s="90"/>
      <c r="D10" s="76"/>
      <c r="E10" s="77"/>
      <c r="F10" s="84"/>
      <c r="G10" s="78" t="s">
        <v>127</v>
      </c>
      <c r="H10" s="90"/>
      <c r="I10" s="84"/>
      <c r="J10" s="84"/>
      <c r="K10" s="76"/>
      <c r="L10" s="84"/>
      <c r="M10" s="76"/>
      <c r="N10" s="84"/>
      <c r="O10" s="84"/>
      <c r="P10" s="84"/>
      <c r="Q10" s="84"/>
      <c r="R10" s="84"/>
      <c r="S10" s="84"/>
      <c r="T10" s="84"/>
      <c r="U10" s="84"/>
      <c r="V10" s="84"/>
      <c r="W10" s="3"/>
      <c r="X10" s="55"/>
      <c r="Y10" s="55"/>
      <c r="Z10" s="59"/>
    </row>
    <row r="11" spans="1:26" ht="14.25">
      <c r="A11" s="59"/>
      <c r="B11" s="67" t="s">
        <v>128</v>
      </c>
      <c r="C11" s="84"/>
      <c r="D11" s="86"/>
      <c r="E11" s="76"/>
      <c r="F11" s="81"/>
      <c r="G11" s="76"/>
      <c r="H11" s="84"/>
      <c r="I11" s="84"/>
      <c r="J11" s="84"/>
      <c r="K11" s="84"/>
      <c r="L11" s="84"/>
      <c r="M11" s="84"/>
      <c r="N11" s="84"/>
      <c r="O11" s="84"/>
      <c r="P11" s="84"/>
      <c r="Q11" s="84"/>
      <c r="R11" s="84"/>
      <c r="S11" s="84"/>
      <c r="T11" s="84"/>
      <c r="U11" s="76"/>
      <c r="V11" s="95"/>
      <c r="W11" s="3"/>
      <c r="X11" s="55"/>
      <c r="Y11" s="55"/>
      <c r="Z11" s="59"/>
    </row>
    <row r="12" spans="1:26" ht="14.25">
      <c r="A12" s="59"/>
      <c r="B12" s="96" t="s">
        <v>4</v>
      </c>
      <c r="C12" s="87"/>
      <c r="D12" s="84"/>
      <c r="E12" s="79"/>
      <c r="F12" s="76"/>
      <c r="G12" s="84"/>
      <c r="H12" s="84"/>
      <c r="I12" s="76"/>
      <c r="J12" s="84"/>
      <c r="K12" s="84"/>
      <c r="L12" s="84"/>
      <c r="M12" s="84"/>
      <c r="N12" s="84"/>
      <c r="O12" s="84"/>
      <c r="P12" s="84"/>
      <c r="Q12" s="84"/>
      <c r="R12" s="84"/>
      <c r="S12" s="84"/>
      <c r="T12" s="84"/>
      <c r="U12" s="76"/>
      <c r="V12" s="84"/>
      <c r="W12" s="3"/>
      <c r="X12" s="55"/>
      <c r="Y12" s="55"/>
      <c r="Z12" s="59"/>
    </row>
    <row r="13" spans="1:26" ht="14.25">
      <c r="A13" s="59"/>
      <c r="B13" s="67" t="s">
        <v>5</v>
      </c>
      <c r="C13" s="84"/>
      <c r="D13" s="85"/>
      <c r="E13" s="76"/>
      <c r="F13" s="76"/>
      <c r="G13" s="76"/>
      <c r="H13" s="84"/>
      <c r="I13" s="90"/>
      <c r="J13" s="84"/>
      <c r="K13" s="84"/>
      <c r="L13" s="76"/>
      <c r="M13" s="84"/>
      <c r="N13" s="84"/>
      <c r="O13" s="84"/>
      <c r="P13" s="84"/>
      <c r="Q13" s="84"/>
      <c r="R13" s="84"/>
      <c r="S13" s="84"/>
      <c r="T13" s="84"/>
      <c r="U13" s="76"/>
      <c r="V13" s="84"/>
      <c r="W13" s="3"/>
      <c r="X13" s="55"/>
      <c r="Y13" s="55"/>
      <c r="Z13" s="59"/>
    </row>
    <row r="14" spans="1:26" ht="14.25">
      <c r="A14" s="59"/>
      <c r="B14" s="67" t="s">
        <v>129</v>
      </c>
      <c r="C14" s="89"/>
      <c r="D14" s="84"/>
      <c r="E14" s="76"/>
      <c r="F14" s="76"/>
      <c r="G14" s="84"/>
      <c r="H14" s="84"/>
      <c r="I14" s="84"/>
      <c r="J14" s="76"/>
      <c r="K14" s="84"/>
      <c r="L14" s="84"/>
      <c r="M14" s="90"/>
      <c r="N14" s="84"/>
      <c r="O14" s="84"/>
      <c r="P14" s="76"/>
      <c r="Q14" s="84"/>
      <c r="R14" s="84"/>
      <c r="S14" s="84"/>
      <c r="T14" s="84"/>
      <c r="U14" s="76"/>
      <c r="V14" s="95"/>
      <c r="W14" s="3"/>
      <c r="X14" s="55"/>
      <c r="Y14" s="55"/>
      <c r="Z14" s="59"/>
    </row>
    <row r="15" spans="1:26" ht="14.25">
      <c r="A15" s="59"/>
      <c r="B15" s="67" t="s">
        <v>6</v>
      </c>
      <c r="C15" s="90"/>
      <c r="D15" s="84"/>
      <c r="E15" s="78" t="s">
        <v>127</v>
      </c>
      <c r="F15" s="76"/>
      <c r="G15" s="76"/>
      <c r="H15" s="90"/>
      <c r="I15" s="84"/>
      <c r="J15" s="84"/>
      <c r="K15" s="76"/>
      <c r="L15" s="84"/>
      <c r="M15" s="84"/>
      <c r="N15" s="76"/>
      <c r="O15" s="84"/>
      <c r="P15" s="84"/>
      <c r="Q15" s="84"/>
      <c r="R15" s="84"/>
      <c r="S15" s="84"/>
      <c r="T15" s="84"/>
      <c r="U15" s="84"/>
      <c r="V15" s="84"/>
      <c r="W15" s="3"/>
      <c r="X15" s="55"/>
      <c r="Y15" s="55"/>
      <c r="Z15" s="59"/>
    </row>
    <row r="16" spans="1:26" ht="14.25">
      <c r="A16" s="59"/>
      <c r="B16" s="67" t="s">
        <v>7</v>
      </c>
      <c r="C16" s="90"/>
      <c r="D16" s="76"/>
      <c r="E16" s="78" t="s">
        <v>127</v>
      </c>
      <c r="F16" s="84"/>
      <c r="G16" s="84"/>
      <c r="H16" s="90"/>
      <c r="I16" s="84"/>
      <c r="J16" s="76"/>
      <c r="K16" s="76"/>
      <c r="L16" s="84"/>
      <c r="M16" s="84"/>
      <c r="N16" s="76"/>
      <c r="O16" s="84"/>
      <c r="P16" s="84"/>
      <c r="Q16" s="84"/>
      <c r="R16" s="84"/>
      <c r="S16" s="84"/>
      <c r="T16" s="84"/>
      <c r="U16" s="84"/>
      <c r="V16" s="84"/>
      <c r="W16" s="3"/>
      <c r="X16" s="55"/>
      <c r="Y16" s="55"/>
      <c r="Z16" s="59"/>
    </row>
    <row r="17" spans="1:26" ht="14.25">
      <c r="A17" s="59"/>
      <c r="B17" s="67" t="s">
        <v>8</v>
      </c>
      <c r="C17" s="90"/>
      <c r="D17" s="84"/>
      <c r="E17" s="80" t="s">
        <v>127</v>
      </c>
      <c r="F17" s="76"/>
      <c r="G17" s="84"/>
      <c r="H17" s="90"/>
      <c r="I17" s="84"/>
      <c r="J17" s="76"/>
      <c r="K17" s="76"/>
      <c r="L17" s="84"/>
      <c r="M17" s="84"/>
      <c r="N17" s="76"/>
      <c r="O17" s="84"/>
      <c r="P17" s="84"/>
      <c r="Q17" s="84"/>
      <c r="R17" s="84"/>
      <c r="S17" s="84"/>
      <c r="T17" s="84"/>
      <c r="U17" s="84"/>
      <c r="V17" s="84"/>
      <c r="W17" s="3"/>
      <c r="X17" s="55"/>
      <c r="Y17" s="55"/>
      <c r="Z17" s="59"/>
    </row>
    <row r="18" spans="1:26" ht="14.25">
      <c r="A18" s="59"/>
      <c r="B18" s="67" t="s">
        <v>9</v>
      </c>
      <c r="C18" s="90"/>
      <c r="D18" s="86"/>
      <c r="E18" s="78" t="s">
        <v>127</v>
      </c>
      <c r="F18" s="81"/>
      <c r="G18" s="84"/>
      <c r="H18" s="90"/>
      <c r="I18" s="76"/>
      <c r="J18" s="84"/>
      <c r="K18" s="76"/>
      <c r="L18" s="84"/>
      <c r="M18" s="84"/>
      <c r="N18" s="76"/>
      <c r="O18" s="84"/>
      <c r="P18" s="84"/>
      <c r="Q18" s="84"/>
      <c r="R18" s="84"/>
      <c r="S18" s="84"/>
      <c r="T18" s="84"/>
      <c r="U18" s="84"/>
      <c r="V18" s="84"/>
      <c r="W18" s="3"/>
      <c r="X18" s="59"/>
      <c r="Y18" s="59"/>
      <c r="Z18" s="59"/>
    </row>
    <row r="19" spans="1:26" ht="14.25">
      <c r="A19" s="59"/>
      <c r="B19" s="67" t="s">
        <v>10</v>
      </c>
      <c r="C19" s="92"/>
      <c r="D19" s="76"/>
      <c r="E19" s="79"/>
      <c r="F19" s="84"/>
      <c r="G19" s="84"/>
      <c r="H19" s="84"/>
      <c r="I19" s="90"/>
      <c r="J19" s="78" t="s">
        <v>127</v>
      </c>
      <c r="K19" s="87"/>
      <c r="L19" s="76"/>
      <c r="M19" s="84"/>
      <c r="N19" s="84"/>
      <c r="O19" s="84"/>
      <c r="P19" s="84"/>
      <c r="Q19" s="84"/>
      <c r="R19" s="84"/>
      <c r="S19" s="84"/>
      <c r="T19" s="76"/>
      <c r="U19" s="84"/>
      <c r="V19" s="84"/>
      <c r="W19" s="3"/>
      <c r="X19" s="59"/>
      <c r="Y19" s="59"/>
      <c r="Z19" s="59"/>
    </row>
    <row r="20" spans="1:26" ht="14.25">
      <c r="A20" s="59"/>
      <c r="B20" s="67" t="s">
        <v>11</v>
      </c>
      <c r="C20" s="84"/>
      <c r="D20" s="81"/>
      <c r="E20" s="84"/>
      <c r="F20" s="76"/>
      <c r="G20" s="76"/>
      <c r="H20" s="84"/>
      <c r="I20" s="84"/>
      <c r="J20" s="93"/>
      <c r="K20" s="84"/>
      <c r="L20" s="85"/>
      <c r="M20" s="84"/>
      <c r="N20" s="84"/>
      <c r="O20" s="84"/>
      <c r="P20" s="84"/>
      <c r="Q20" s="84"/>
      <c r="R20" s="84"/>
      <c r="S20" s="84"/>
      <c r="T20" s="76"/>
      <c r="U20" s="84"/>
      <c r="V20" s="84"/>
      <c r="W20" s="3"/>
      <c r="X20" s="59"/>
      <c r="Y20" s="59"/>
      <c r="Z20" s="59"/>
    </row>
    <row r="21" spans="1:26" ht="14.25">
      <c r="A21" s="59"/>
      <c r="B21" s="67" t="s">
        <v>12</v>
      </c>
      <c r="C21" s="88"/>
      <c r="D21" s="84"/>
      <c r="E21" s="76"/>
      <c r="F21" s="76"/>
      <c r="G21" s="76"/>
      <c r="H21" s="84"/>
      <c r="I21" s="84"/>
      <c r="J21" s="90"/>
      <c r="K21" s="88"/>
      <c r="L21" s="84"/>
      <c r="M21" s="84"/>
      <c r="N21" s="84"/>
      <c r="O21" s="84"/>
      <c r="P21" s="84"/>
      <c r="Q21" s="84"/>
      <c r="R21" s="84"/>
      <c r="S21" s="84"/>
      <c r="T21" s="76"/>
      <c r="U21" s="84"/>
      <c r="V21" s="84"/>
      <c r="W21" s="3"/>
      <c r="X21" s="59"/>
      <c r="Y21" s="59"/>
      <c r="Z21" s="59"/>
    </row>
    <row r="22" spans="1:26" ht="14.25">
      <c r="A22" s="59"/>
      <c r="B22" s="67" t="s">
        <v>13</v>
      </c>
      <c r="C22" s="84"/>
      <c r="D22" s="76"/>
      <c r="E22" s="84"/>
      <c r="F22" s="76"/>
      <c r="G22" s="77"/>
      <c r="H22" s="84"/>
      <c r="I22" s="84"/>
      <c r="J22" s="90"/>
      <c r="K22" s="84"/>
      <c r="L22" s="84"/>
      <c r="M22" s="84"/>
      <c r="N22" s="84"/>
      <c r="O22" s="84"/>
      <c r="P22" s="84"/>
      <c r="Q22" s="84"/>
      <c r="R22" s="84"/>
      <c r="S22" s="84"/>
      <c r="T22" s="76"/>
      <c r="U22" s="84"/>
      <c r="V22" s="84"/>
      <c r="W22" s="64"/>
      <c r="X22" s="59"/>
      <c r="Y22" s="59"/>
      <c r="Z22" s="59"/>
    </row>
    <row r="23" spans="1:26" ht="14.25">
      <c r="A23" s="59"/>
      <c r="B23" s="67" t="s">
        <v>14</v>
      </c>
      <c r="C23" s="76"/>
      <c r="D23" s="76"/>
      <c r="E23" s="87"/>
      <c r="F23" s="93"/>
      <c r="G23" s="84"/>
      <c r="H23" s="81"/>
      <c r="I23" s="84"/>
      <c r="J23" s="90"/>
      <c r="K23" s="84"/>
      <c r="L23" s="84"/>
      <c r="M23" s="90"/>
      <c r="N23" s="84"/>
      <c r="O23" s="76"/>
      <c r="P23" s="76"/>
      <c r="Q23" s="84"/>
      <c r="R23" s="84"/>
      <c r="S23" s="84"/>
      <c r="T23" s="84"/>
      <c r="U23" s="84"/>
      <c r="V23" s="84"/>
      <c r="W23" s="64"/>
      <c r="X23" s="59"/>
      <c r="Y23" s="59"/>
      <c r="Z23" s="59"/>
    </row>
    <row r="24" spans="1:26" ht="14.25">
      <c r="A24" s="59"/>
      <c r="B24" s="67" t="s">
        <v>15</v>
      </c>
      <c r="C24" s="76"/>
      <c r="D24" s="86"/>
      <c r="E24" s="76"/>
      <c r="F24" s="94"/>
      <c r="G24" s="88"/>
      <c r="H24" s="76"/>
      <c r="I24" s="90"/>
      <c r="J24" s="84"/>
      <c r="K24" s="84"/>
      <c r="L24" s="84"/>
      <c r="M24" s="90"/>
      <c r="N24" s="84"/>
      <c r="O24" s="76"/>
      <c r="P24" s="76"/>
      <c r="Q24" s="84"/>
      <c r="R24" s="84"/>
      <c r="S24" s="84"/>
      <c r="T24" s="84"/>
      <c r="U24" s="84"/>
      <c r="V24" s="84"/>
      <c r="W24" s="64"/>
      <c r="X24" s="59"/>
      <c r="Y24" s="59"/>
      <c r="Z24" s="59"/>
    </row>
    <row r="25" spans="1:26" ht="14.25">
      <c r="A25" s="59"/>
      <c r="B25" s="67" t="s">
        <v>16</v>
      </c>
      <c r="C25" s="76"/>
      <c r="D25" s="76"/>
      <c r="E25" s="88"/>
      <c r="F25" s="90"/>
      <c r="G25" s="84"/>
      <c r="H25" s="76"/>
      <c r="I25" s="90"/>
      <c r="J25" s="90"/>
      <c r="K25" s="84"/>
      <c r="L25" s="76"/>
      <c r="M25" s="84"/>
      <c r="N25" s="84"/>
      <c r="O25" s="76"/>
      <c r="P25" s="84"/>
      <c r="Q25" s="84"/>
      <c r="R25" s="84"/>
      <c r="S25" s="84"/>
      <c r="T25" s="84"/>
      <c r="U25" s="84"/>
      <c r="V25" s="84"/>
      <c r="W25" s="64"/>
      <c r="X25" s="59"/>
      <c r="Y25" s="59"/>
      <c r="Z25" s="59"/>
    </row>
    <row r="26" spans="1:26" ht="14.25">
      <c r="A26" s="59"/>
      <c r="B26" s="67" t="s">
        <v>17</v>
      </c>
      <c r="C26" s="77"/>
      <c r="D26" s="84"/>
      <c r="E26" s="84"/>
      <c r="F26" s="78" t="s">
        <v>127</v>
      </c>
      <c r="G26" s="84"/>
      <c r="H26" s="76"/>
      <c r="I26" s="90"/>
      <c r="J26" s="90"/>
      <c r="K26" s="84"/>
      <c r="L26" s="76"/>
      <c r="M26" s="84"/>
      <c r="N26" s="84"/>
      <c r="O26" s="76"/>
      <c r="P26" s="84"/>
      <c r="Q26" s="84"/>
      <c r="R26" s="84"/>
      <c r="S26" s="84"/>
      <c r="T26" s="84"/>
      <c r="U26" s="84"/>
      <c r="V26" s="84"/>
      <c r="W26" s="64"/>
      <c r="X26" s="59"/>
      <c r="Y26" s="59"/>
      <c r="Z26" s="59"/>
    </row>
    <row r="27" spans="1:26" ht="14.25">
      <c r="A27" s="59"/>
      <c r="B27" s="67" t="s">
        <v>130</v>
      </c>
      <c r="C27" s="76"/>
      <c r="D27" s="81"/>
      <c r="E27" s="84"/>
      <c r="F27" s="84"/>
      <c r="G27" s="84"/>
      <c r="H27" s="76"/>
      <c r="I27" s="84"/>
      <c r="J27" s="84"/>
      <c r="K27" s="84"/>
      <c r="L27" s="84"/>
      <c r="M27" s="90"/>
      <c r="N27" s="84"/>
      <c r="O27" s="84"/>
      <c r="P27" s="76"/>
      <c r="Q27" s="76"/>
      <c r="R27" s="84"/>
      <c r="S27" s="84"/>
      <c r="T27" s="84"/>
      <c r="U27" s="84"/>
      <c r="V27" s="84"/>
      <c r="W27" s="64"/>
      <c r="X27" s="59"/>
      <c r="Y27" s="59"/>
      <c r="Z27" s="59"/>
    </row>
    <row r="28" spans="1:26" ht="14.25">
      <c r="A28" s="59"/>
      <c r="B28" s="67" t="s">
        <v>18</v>
      </c>
      <c r="C28" s="79"/>
      <c r="D28" s="76"/>
      <c r="E28" s="84"/>
      <c r="F28" s="84"/>
      <c r="G28" s="76"/>
      <c r="H28" s="84"/>
      <c r="I28" s="84"/>
      <c r="J28" s="84"/>
      <c r="K28" s="84"/>
      <c r="L28" s="84"/>
      <c r="M28" s="84"/>
      <c r="N28" s="84"/>
      <c r="O28" s="84"/>
      <c r="P28" s="84"/>
      <c r="Q28" s="76"/>
      <c r="R28" s="84"/>
      <c r="S28" s="84"/>
      <c r="T28" s="84"/>
      <c r="U28" s="84"/>
      <c r="V28" s="84"/>
      <c r="W28" s="64"/>
      <c r="X28" s="59"/>
      <c r="Y28" s="59"/>
      <c r="Z28" s="59"/>
    </row>
    <row r="29" spans="1:26" ht="14.25">
      <c r="A29" s="59"/>
      <c r="B29" s="67" t="s">
        <v>19</v>
      </c>
      <c r="C29" s="78" t="s">
        <v>127</v>
      </c>
      <c r="D29" s="76"/>
      <c r="E29" s="84"/>
      <c r="F29" s="87"/>
      <c r="G29" s="84"/>
      <c r="H29" s="84"/>
      <c r="I29" s="90"/>
      <c r="J29" s="76"/>
      <c r="K29" s="84"/>
      <c r="L29" s="76"/>
      <c r="M29" s="84"/>
      <c r="N29" s="84"/>
      <c r="O29" s="84"/>
      <c r="P29" s="84"/>
      <c r="Q29" s="76"/>
      <c r="R29" s="84"/>
      <c r="S29" s="84"/>
      <c r="T29" s="84"/>
      <c r="U29" s="84"/>
      <c r="V29" s="84"/>
      <c r="W29" s="64"/>
      <c r="X29" s="59"/>
      <c r="Y29" s="59"/>
      <c r="Z29" s="59"/>
    </row>
    <row r="30" spans="1:26" ht="14.25">
      <c r="A30" s="59"/>
      <c r="B30" s="67" t="s">
        <v>20</v>
      </c>
      <c r="C30" s="84"/>
      <c r="D30" s="76"/>
      <c r="E30" s="86"/>
      <c r="F30" s="76"/>
      <c r="G30" s="85"/>
      <c r="H30" s="84"/>
      <c r="I30" s="76"/>
      <c r="J30" s="87"/>
      <c r="K30" s="84"/>
      <c r="L30" s="84"/>
      <c r="M30" s="84"/>
      <c r="N30" s="84"/>
      <c r="O30" s="84"/>
      <c r="P30" s="84"/>
      <c r="Q30" s="76"/>
      <c r="R30" s="84"/>
      <c r="S30" s="84"/>
      <c r="T30" s="84"/>
      <c r="U30" s="84"/>
      <c r="V30" s="84"/>
      <c r="W30" s="64"/>
      <c r="X30" s="59"/>
      <c r="Y30" s="59"/>
      <c r="Z30" s="59"/>
    </row>
    <row r="31" spans="1:26" ht="14.25">
      <c r="A31" s="59"/>
      <c r="B31" s="67" t="s">
        <v>21</v>
      </c>
      <c r="C31" s="90"/>
      <c r="D31" s="84"/>
      <c r="E31" s="77"/>
      <c r="F31" s="79"/>
      <c r="G31" s="84"/>
      <c r="H31" s="90"/>
      <c r="I31" s="82"/>
      <c r="J31" s="84"/>
      <c r="K31" s="81"/>
      <c r="L31" s="84"/>
      <c r="M31" s="84"/>
      <c r="N31" s="84"/>
      <c r="O31" s="84"/>
      <c r="P31" s="84"/>
      <c r="Q31" s="84"/>
      <c r="R31" s="76"/>
      <c r="S31" s="84"/>
      <c r="T31" s="84"/>
      <c r="U31" s="84"/>
      <c r="V31" s="95"/>
      <c r="W31" s="64"/>
      <c r="X31" s="59"/>
      <c r="Y31" s="59"/>
      <c r="Z31" s="59"/>
    </row>
    <row r="32" spans="1:26" ht="14.25">
      <c r="A32" s="59"/>
      <c r="B32" s="67" t="s">
        <v>22</v>
      </c>
      <c r="C32" s="78" t="s">
        <v>127</v>
      </c>
      <c r="D32" s="82"/>
      <c r="E32" s="84"/>
      <c r="F32" s="85"/>
      <c r="G32" s="84"/>
      <c r="H32" s="84"/>
      <c r="I32" s="76"/>
      <c r="J32" s="88"/>
      <c r="K32" s="84"/>
      <c r="L32" s="84"/>
      <c r="M32" s="92"/>
      <c r="N32" s="84"/>
      <c r="O32" s="84"/>
      <c r="P32" s="76"/>
      <c r="Q32" s="84"/>
      <c r="R32" s="76"/>
      <c r="S32" s="84"/>
      <c r="T32" s="84"/>
      <c r="U32" s="84"/>
      <c r="V32" s="84"/>
      <c r="W32" s="64"/>
      <c r="X32" s="59"/>
      <c r="Y32" s="59"/>
      <c r="Z32" s="59"/>
    </row>
    <row r="33" spans="1:26" ht="14.25">
      <c r="A33" s="59"/>
      <c r="B33" s="67" t="s">
        <v>23</v>
      </c>
      <c r="C33" s="78" t="s">
        <v>127</v>
      </c>
      <c r="D33" s="84"/>
      <c r="E33" s="79"/>
      <c r="F33" s="87"/>
      <c r="G33" s="84"/>
      <c r="H33" s="84"/>
      <c r="I33" s="76"/>
      <c r="J33" s="84"/>
      <c r="K33" s="84"/>
      <c r="L33" s="86"/>
      <c r="M33" s="90"/>
      <c r="N33" s="85"/>
      <c r="O33" s="84"/>
      <c r="P33" s="76"/>
      <c r="Q33" s="84"/>
      <c r="R33" s="76"/>
      <c r="S33" s="84"/>
      <c r="T33" s="84"/>
      <c r="U33" s="84"/>
      <c r="V33" s="95"/>
      <c r="W33" s="64"/>
      <c r="X33" s="59"/>
      <c r="Y33" s="59"/>
      <c r="Z33" s="59"/>
    </row>
    <row r="34" spans="1:26" ht="14.25">
      <c r="A34" s="59"/>
      <c r="B34" s="96" t="s">
        <v>24</v>
      </c>
      <c r="C34" s="90"/>
      <c r="D34" s="76"/>
      <c r="E34" s="82"/>
      <c r="F34" s="84"/>
      <c r="G34" s="85"/>
      <c r="H34" s="90"/>
      <c r="I34" s="76"/>
      <c r="J34" s="84"/>
      <c r="K34" s="76"/>
      <c r="L34" s="84"/>
      <c r="M34" s="88"/>
      <c r="N34" s="84"/>
      <c r="O34" s="84"/>
      <c r="P34" s="84"/>
      <c r="Q34" s="84"/>
      <c r="R34" s="76"/>
      <c r="S34" s="84"/>
      <c r="T34" s="84"/>
      <c r="U34" s="84"/>
      <c r="V34" s="84"/>
      <c r="W34" s="64"/>
      <c r="X34" s="59"/>
      <c r="Y34" s="59"/>
      <c r="Z34" s="59"/>
    </row>
    <row r="35" spans="1:26" ht="14.25">
      <c r="A35" s="59"/>
      <c r="B35" s="67" t="s">
        <v>25</v>
      </c>
      <c r="C35" s="76"/>
      <c r="D35" s="84"/>
      <c r="E35" s="84"/>
      <c r="F35" s="83" t="s">
        <v>127</v>
      </c>
      <c r="G35" s="84"/>
      <c r="H35" s="84"/>
      <c r="I35" s="76"/>
      <c r="J35" s="84"/>
      <c r="K35" s="90"/>
      <c r="L35" s="84"/>
      <c r="M35" s="84"/>
      <c r="N35" s="84"/>
      <c r="O35" s="84"/>
      <c r="P35" s="84"/>
      <c r="Q35" s="84"/>
      <c r="R35" s="84"/>
      <c r="S35" s="76"/>
      <c r="T35" s="84"/>
      <c r="U35" s="84"/>
      <c r="V35" s="84"/>
      <c r="W35" s="64"/>
      <c r="X35" s="59"/>
      <c r="Y35" s="59"/>
      <c r="Z35" s="59"/>
    </row>
    <row r="36" spans="1:26" ht="14.25">
      <c r="A36" s="59"/>
      <c r="B36" s="67" t="s">
        <v>26</v>
      </c>
      <c r="C36" s="77"/>
      <c r="D36" s="76"/>
      <c r="E36" s="84"/>
      <c r="F36" s="90"/>
      <c r="G36" s="84"/>
      <c r="H36" s="76"/>
      <c r="I36" s="84"/>
      <c r="J36" s="84"/>
      <c r="K36" s="90"/>
      <c r="L36" s="84"/>
      <c r="M36" s="90"/>
      <c r="N36" s="84"/>
      <c r="O36" s="84"/>
      <c r="P36" s="76"/>
      <c r="Q36" s="84"/>
      <c r="R36" s="84"/>
      <c r="S36" s="76"/>
      <c r="T36" s="84"/>
      <c r="U36" s="84"/>
      <c r="V36" s="84"/>
      <c r="W36" s="64"/>
      <c r="X36" s="59"/>
      <c r="Y36" s="59"/>
      <c r="Z36" s="59"/>
    </row>
    <row r="37" spans="1:26" ht="14.25">
      <c r="A37" s="59"/>
      <c r="B37" s="67" t="s">
        <v>27</v>
      </c>
      <c r="C37" s="78" t="s">
        <v>127</v>
      </c>
      <c r="D37" s="81"/>
      <c r="E37" s="84"/>
      <c r="F37" s="90"/>
      <c r="G37" s="84"/>
      <c r="H37" s="90"/>
      <c r="I37" s="84"/>
      <c r="J37" s="76"/>
      <c r="K37" s="78" t="s">
        <v>127</v>
      </c>
      <c r="L37" s="84"/>
      <c r="M37" s="84"/>
      <c r="N37" s="84"/>
      <c r="O37" s="84"/>
      <c r="P37" s="84"/>
      <c r="Q37" s="84"/>
      <c r="R37" s="84"/>
      <c r="S37" s="76"/>
      <c r="T37" s="84"/>
      <c r="U37" s="84"/>
      <c r="V37" s="84"/>
      <c r="W37" s="55"/>
      <c r="X37" s="59"/>
      <c r="Y37" s="59"/>
      <c r="Z37" s="59"/>
    </row>
    <row r="38" spans="1:26" ht="14.25">
      <c r="A38" s="59"/>
      <c r="B38" s="67" t="s">
        <v>28</v>
      </c>
      <c r="C38" s="83" t="s">
        <v>127</v>
      </c>
      <c r="D38" s="76"/>
      <c r="E38" s="84"/>
      <c r="F38" s="90"/>
      <c r="G38" s="84"/>
      <c r="H38" s="84"/>
      <c r="I38" s="90"/>
      <c r="J38" s="76"/>
      <c r="K38" s="90"/>
      <c r="L38" s="76"/>
      <c r="M38" s="84"/>
      <c r="N38" s="84"/>
      <c r="O38" s="84"/>
      <c r="P38" s="84"/>
      <c r="Q38" s="84"/>
      <c r="R38" s="84"/>
      <c r="S38" s="76"/>
      <c r="T38" s="84"/>
      <c r="U38" s="84"/>
      <c r="V38" s="84"/>
      <c r="W38" s="55"/>
      <c r="X38" s="59"/>
      <c r="Y38" s="59"/>
      <c r="Z38" s="59"/>
    </row>
    <row r="39" spans="1:26" ht="14.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4.25">
      <c r="A40" s="59"/>
      <c r="B40" s="66" t="s">
        <v>131</v>
      </c>
      <c r="C40" s="3"/>
      <c r="D40" s="65" t="s">
        <v>127</v>
      </c>
      <c r="E40" s="66" t="s">
        <v>132</v>
      </c>
      <c r="F40" s="3"/>
      <c r="G40" s="3"/>
      <c r="H40" s="3"/>
      <c r="I40" s="3"/>
      <c r="J40" s="3"/>
      <c r="K40" s="3"/>
      <c r="L40" s="3"/>
      <c r="M40" s="3"/>
      <c r="N40" s="3"/>
      <c r="O40" s="3"/>
      <c r="P40" s="3"/>
      <c r="Q40" s="3"/>
      <c r="R40" s="3"/>
      <c r="S40" s="3"/>
      <c r="T40" s="3"/>
      <c r="U40" s="3"/>
      <c r="V40" s="3"/>
      <c r="W40" s="55"/>
      <c r="X40" s="59"/>
      <c r="Y40" s="59"/>
      <c r="Z40" s="59"/>
    </row>
    <row r="41" spans="1:26" ht="14.25">
      <c r="A41" s="59"/>
      <c r="B41" s="3"/>
      <c r="C41" s="3"/>
      <c r="D41" s="3"/>
      <c r="E41" s="3"/>
      <c r="F41" s="3"/>
      <c r="G41" s="3"/>
      <c r="H41" s="3"/>
      <c r="I41" s="3"/>
      <c r="J41" s="3"/>
      <c r="K41" s="3"/>
      <c r="L41" s="3"/>
      <c r="M41" s="3"/>
      <c r="N41" s="3"/>
      <c r="O41" s="3"/>
      <c r="P41" s="3"/>
      <c r="Q41" s="3"/>
      <c r="R41" s="3"/>
      <c r="S41" s="3"/>
      <c r="T41" s="3"/>
      <c r="U41" s="3"/>
      <c r="V41" s="3"/>
      <c r="W41" s="55"/>
      <c r="X41" s="59"/>
      <c r="Y41" s="59"/>
      <c r="Z41" s="59"/>
    </row>
    <row r="42" spans="1:26" ht="14.25">
      <c r="A42" s="59"/>
      <c r="B42" s="3"/>
      <c r="C42" s="3"/>
      <c r="D42" s="3"/>
      <c r="E42" s="3"/>
      <c r="F42" s="3"/>
      <c r="G42" s="3"/>
      <c r="H42" s="3"/>
      <c r="I42" s="3"/>
      <c r="J42" s="3"/>
      <c r="K42" s="3"/>
      <c r="L42" s="3"/>
      <c r="M42" s="3"/>
      <c r="N42" s="3"/>
      <c r="O42" s="3"/>
      <c r="P42" s="3"/>
      <c r="Q42" s="3"/>
      <c r="R42" s="3"/>
      <c r="S42" s="3"/>
      <c r="T42" s="3"/>
      <c r="U42" s="3"/>
      <c r="V42" s="3"/>
      <c r="W42" s="55"/>
      <c r="X42" s="59"/>
      <c r="Y42" s="59"/>
      <c r="Z42" s="59"/>
    </row>
    <row r="43" spans="1:26" ht="14.25">
      <c r="A43" s="59"/>
      <c r="B43" s="76"/>
      <c r="C43" s="3"/>
      <c r="D43" s="65" t="s">
        <v>133</v>
      </c>
      <c r="E43" s="3"/>
      <c r="F43" s="3"/>
      <c r="G43" s="3"/>
      <c r="H43" s="3"/>
      <c r="I43" s="3"/>
      <c r="J43" s="3"/>
      <c r="K43" s="3"/>
      <c r="L43" s="3"/>
      <c r="M43" s="3"/>
      <c r="N43" s="3"/>
      <c r="O43" s="3"/>
      <c r="P43" s="3"/>
      <c r="Q43" s="3"/>
      <c r="R43" s="3"/>
      <c r="S43" s="3"/>
      <c r="T43" s="3"/>
      <c r="U43" s="3"/>
      <c r="V43" s="3"/>
      <c r="W43" s="55"/>
      <c r="X43" s="59"/>
      <c r="Y43" s="59"/>
      <c r="Z43" s="59"/>
    </row>
    <row r="44" spans="1:26" ht="14.25">
      <c r="A44" s="59"/>
      <c r="B44" s="3"/>
      <c r="C44" s="3"/>
      <c r="D44" s="3"/>
      <c r="E44" s="3"/>
      <c r="F44" s="3"/>
      <c r="G44" s="3"/>
      <c r="H44" s="3"/>
      <c r="I44" s="3"/>
      <c r="J44" s="3"/>
      <c r="K44" s="3"/>
      <c r="L44" s="3"/>
      <c r="M44" s="3"/>
      <c r="N44" s="3"/>
      <c r="O44" s="3"/>
      <c r="P44" s="3"/>
      <c r="Q44" s="3"/>
      <c r="R44" s="3"/>
      <c r="S44" s="3"/>
      <c r="T44" s="3"/>
      <c r="U44" s="3"/>
      <c r="V44" s="3"/>
      <c r="W44" s="55"/>
      <c r="X44" s="59"/>
      <c r="Y44" s="59"/>
      <c r="Z44" s="59"/>
    </row>
    <row r="45" spans="1:26" ht="14.25">
      <c r="A45" s="59"/>
      <c r="B45" s="3"/>
      <c r="C45" s="3"/>
      <c r="D45" s="3"/>
      <c r="E45" s="3"/>
      <c r="F45" s="3"/>
      <c r="G45" s="3"/>
      <c r="H45" s="3"/>
      <c r="I45" s="3"/>
      <c r="J45" s="3"/>
      <c r="K45" s="3"/>
      <c r="L45" s="3"/>
      <c r="M45" s="3"/>
      <c r="N45" s="3"/>
      <c r="O45" s="3"/>
      <c r="P45" s="3"/>
      <c r="Q45" s="3"/>
      <c r="R45" s="3"/>
      <c r="S45" s="3"/>
      <c r="T45" s="3"/>
      <c r="U45" s="3"/>
      <c r="V45" s="3"/>
      <c r="W45" s="55"/>
      <c r="X45" s="59"/>
      <c r="Y45" s="59"/>
      <c r="Z45" s="59"/>
    </row>
    <row r="46" spans="1:26" ht="14.25">
      <c r="A46" s="59"/>
      <c r="B46" s="90"/>
      <c r="C46" s="3"/>
      <c r="D46" s="65" t="s">
        <v>134</v>
      </c>
      <c r="E46" s="3"/>
      <c r="F46" s="3"/>
      <c r="G46" s="3"/>
      <c r="H46" s="3"/>
      <c r="I46" s="3"/>
      <c r="J46" s="3"/>
      <c r="K46" s="3"/>
      <c r="L46" s="3"/>
      <c r="M46" s="3"/>
      <c r="N46" s="3"/>
      <c r="O46" s="3"/>
      <c r="P46" s="3"/>
      <c r="Q46" s="3"/>
      <c r="R46" s="3"/>
      <c r="S46" s="3"/>
      <c r="T46" s="3"/>
      <c r="U46" s="3"/>
      <c r="V46" s="3"/>
      <c r="W46" s="55"/>
      <c r="X46" s="59"/>
      <c r="Y46" s="59"/>
      <c r="Z46" s="59"/>
    </row>
    <row r="47" spans="1:26" ht="14.25">
      <c r="A47" s="59"/>
      <c r="B47" s="3"/>
      <c r="C47" s="3"/>
      <c r="D47" s="3"/>
      <c r="E47" s="3"/>
      <c r="F47" s="3"/>
      <c r="G47" s="3"/>
      <c r="H47" s="3"/>
      <c r="I47" s="3"/>
      <c r="J47" s="3"/>
      <c r="K47" s="3"/>
      <c r="L47" s="3"/>
      <c r="M47" s="3"/>
      <c r="N47" s="3"/>
      <c r="O47" s="3"/>
      <c r="P47" s="3"/>
      <c r="Q47" s="3"/>
      <c r="R47" s="3"/>
      <c r="S47" s="3"/>
      <c r="T47" s="3"/>
      <c r="U47" s="3"/>
      <c r="V47" s="3"/>
      <c r="W47" s="55"/>
      <c r="X47" s="59"/>
      <c r="Y47" s="59"/>
      <c r="Z47" s="59"/>
    </row>
    <row r="48" spans="1:26" ht="14.25">
      <c r="A48" s="59"/>
      <c r="B48" s="3"/>
      <c r="C48" s="3"/>
      <c r="D48" s="3"/>
      <c r="E48" s="3"/>
      <c r="F48" s="3"/>
      <c r="G48" s="3"/>
      <c r="H48" s="3"/>
      <c r="I48" s="3"/>
      <c r="J48" s="3"/>
      <c r="K48" s="3"/>
      <c r="L48" s="3"/>
      <c r="M48" s="3"/>
      <c r="N48" s="3"/>
      <c r="O48" s="3"/>
      <c r="P48" s="3"/>
      <c r="Q48" s="3"/>
      <c r="R48" s="3"/>
      <c r="S48" s="3"/>
      <c r="T48" s="3"/>
      <c r="U48" s="3"/>
      <c r="V48" s="3"/>
      <c r="W48" s="55"/>
      <c r="X48" s="59"/>
      <c r="Y48" s="59"/>
      <c r="Z48" s="59"/>
    </row>
    <row r="49" spans="1:26" ht="14.25">
      <c r="A49" s="59"/>
      <c r="B49" s="95"/>
      <c r="C49" s="3"/>
      <c r="D49" s="65" t="s">
        <v>135</v>
      </c>
      <c r="E49" s="3"/>
      <c r="F49" s="3"/>
      <c r="G49" s="3"/>
      <c r="H49" s="3"/>
      <c r="I49" s="3"/>
      <c r="J49" s="3"/>
      <c r="K49" s="3"/>
      <c r="L49" s="3"/>
      <c r="M49" s="3"/>
      <c r="N49" s="3"/>
      <c r="O49" s="3"/>
      <c r="P49" s="3"/>
      <c r="Q49" s="3"/>
      <c r="R49" s="3"/>
      <c r="S49" s="3"/>
      <c r="T49" s="3"/>
      <c r="U49" s="3"/>
      <c r="V49" s="3"/>
      <c r="W49" s="55"/>
      <c r="X49" s="59"/>
      <c r="Y49" s="59"/>
      <c r="Z49" s="59"/>
    </row>
    <row r="50" spans="1:26" ht="14.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4.25">
      <c r="A51" s="59"/>
      <c r="B51" s="60"/>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4.25">
      <c r="A52" s="59"/>
      <c r="B52" s="55" t="s">
        <v>136</v>
      </c>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4.25">
      <c r="A53" s="59"/>
      <c r="B53" s="55" t="s">
        <v>137</v>
      </c>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4.25">
      <c r="A54" s="59"/>
      <c r="B54" s="55" t="s">
        <v>138</v>
      </c>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4.25">
      <c r="A55" s="59"/>
      <c r="B55" s="60"/>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4.25">
      <c r="A56" s="59"/>
      <c r="B56" s="55" t="s">
        <v>139</v>
      </c>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4.25">
      <c r="A57" s="59"/>
      <c r="B57" s="60"/>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4.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sheetData>
  <sheetProtection/>
  <mergeCells count="2">
    <mergeCell ref="C2:Y2"/>
    <mergeCell ref="C4:W4"/>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34"/>
  <sheetViews>
    <sheetView zoomScalePageLayoutView="0" workbookViewId="0" topLeftCell="A1">
      <selection activeCell="A1" sqref="A1"/>
    </sheetView>
  </sheetViews>
  <sheetFormatPr defaultColWidth="11.421875" defaultRowHeight="15"/>
  <sheetData>
    <row r="2" spans="1:13" ht="20.25">
      <c r="A2" s="98"/>
      <c r="B2" s="213" t="s">
        <v>140</v>
      </c>
      <c r="C2" s="213"/>
      <c r="D2" s="213"/>
      <c r="E2" s="213"/>
      <c r="F2" s="213"/>
      <c r="G2" s="213"/>
      <c r="H2" s="213"/>
      <c r="I2" s="213"/>
      <c r="J2" s="213"/>
      <c r="K2" s="213"/>
      <c r="L2" s="213"/>
      <c r="M2" s="101"/>
    </row>
    <row r="3" spans="1:13" ht="14.25">
      <c r="A3" s="98"/>
      <c r="B3" s="98"/>
      <c r="C3" s="98"/>
      <c r="D3" s="98"/>
      <c r="E3" s="98"/>
      <c r="F3" s="98"/>
      <c r="G3" s="98"/>
      <c r="H3" s="98"/>
      <c r="I3" s="98"/>
      <c r="J3" s="98"/>
      <c r="K3" s="98"/>
      <c r="L3" s="98"/>
      <c r="M3" s="98"/>
    </row>
    <row r="4" spans="1:13" ht="45" customHeight="1">
      <c r="A4" s="98"/>
      <c r="B4" s="212" t="s">
        <v>141</v>
      </c>
      <c r="C4" s="212"/>
      <c r="D4" s="212"/>
      <c r="E4" s="212"/>
      <c r="F4" s="212"/>
      <c r="G4" s="212"/>
      <c r="H4" s="212"/>
      <c r="I4" s="212"/>
      <c r="J4" s="212"/>
      <c r="K4" s="212"/>
      <c r="L4" s="212"/>
      <c r="M4" s="102"/>
    </row>
    <row r="5" spans="1:13" ht="14.25">
      <c r="A5" s="98"/>
      <c r="B5" s="98"/>
      <c r="C5" s="102"/>
      <c r="D5" s="102"/>
      <c r="E5" s="102"/>
      <c r="F5" s="102"/>
      <c r="G5" s="102"/>
      <c r="H5" s="102"/>
      <c r="I5" s="102"/>
      <c r="J5" s="102"/>
      <c r="K5" s="102"/>
      <c r="L5" s="102"/>
      <c r="M5" s="102"/>
    </row>
    <row r="6" spans="1:13" ht="42.75" customHeight="1">
      <c r="A6" s="98"/>
      <c r="B6" s="212" t="s">
        <v>142</v>
      </c>
      <c r="C6" s="212"/>
      <c r="D6" s="212"/>
      <c r="E6" s="212"/>
      <c r="F6" s="212"/>
      <c r="G6" s="212"/>
      <c r="H6" s="212"/>
      <c r="I6" s="212"/>
      <c r="J6" s="212"/>
      <c r="K6" s="212"/>
      <c r="L6" s="212"/>
      <c r="M6" s="102"/>
    </row>
    <row r="7" spans="1:13" ht="14.25">
      <c r="A7" s="98"/>
      <c r="B7" s="98"/>
      <c r="C7" s="102"/>
      <c r="D7" s="102"/>
      <c r="E7" s="102"/>
      <c r="F7" s="102"/>
      <c r="G7" s="102"/>
      <c r="H7" s="102"/>
      <c r="I7" s="102"/>
      <c r="J7" s="102"/>
      <c r="K7" s="102"/>
      <c r="L7" s="102"/>
      <c r="M7" s="102"/>
    </row>
    <row r="8" spans="1:13" ht="32.25" customHeight="1">
      <c r="A8" s="98"/>
      <c r="B8" s="212" t="s">
        <v>143</v>
      </c>
      <c r="C8" s="212"/>
      <c r="D8" s="212"/>
      <c r="E8" s="212"/>
      <c r="F8" s="212"/>
      <c r="G8" s="212"/>
      <c r="H8" s="212"/>
      <c r="I8" s="212"/>
      <c r="J8" s="212"/>
      <c r="K8" s="212"/>
      <c r="L8" s="212"/>
      <c r="M8" s="102"/>
    </row>
    <row r="9" spans="1:13" ht="15" thickBot="1">
      <c r="A9" s="98"/>
      <c r="B9" s="55"/>
      <c r="C9" s="55"/>
      <c r="D9" s="55"/>
      <c r="E9" s="55"/>
      <c r="F9" s="55"/>
      <c r="G9" s="55"/>
      <c r="H9" s="55"/>
      <c r="I9" s="55"/>
      <c r="J9" s="55"/>
      <c r="K9" s="55"/>
      <c r="L9" s="55"/>
      <c r="M9" s="99"/>
    </row>
    <row r="10" spans="1:13" ht="16.5" thickBot="1">
      <c r="A10" s="98"/>
      <c r="B10" s="214" t="s">
        <v>144</v>
      </c>
      <c r="C10" s="215"/>
      <c r="D10" s="216" t="s">
        <v>145</v>
      </c>
      <c r="E10" s="217"/>
      <c r="F10" s="216" t="s">
        <v>146</v>
      </c>
      <c r="G10" s="217"/>
      <c r="H10" s="183" t="s">
        <v>147</v>
      </c>
      <c r="I10" s="184"/>
      <c r="J10" s="55"/>
      <c r="K10" s="55"/>
      <c r="L10" s="55"/>
      <c r="M10" s="99"/>
    </row>
    <row r="11" spans="1:13" ht="15" thickBot="1">
      <c r="A11" s="98"/>
      <c r="B11" s="118" t="s">
        <v>148</v>
      </c>
      <c r="C11" s="114" t="s">
        <v>149</v>
      </c>
      <c r="D11" s="108" t="s">
        <v>150</v>
      </c>
      <c r="E11" s="103" t="s">
        <v>151</v>
      </c>
      <c r="F11" s="108" t="s">
        <v>150</v>
      </c>
      <c r="G11" s="103" t="s">
        <v>151</v>
      </c>
      <c r="H11" s="104" t="s">
        <v>150</v>
      </c>
      <c r="I11" s="103" t="s">
        <v>151</v>
      </c>
      <c r="J11" s="55"/>
      <c r="K11" s="55"/>
      <c r="L11" s="55"/>
      <c r="M11" s="99"/>
    </row>
    <row r="12" spans="1:13" ht="16.5" thickBot="1">
      <c r="A12" s="98"/>
      <c r="B12" s="117" t="s">
        <v>152</v>
      </c>
      <c r="C12" s="119" t="s">
        <v>153</v>
      </c>
      <c r="D12" s="120" t="s">
        <v>153</v>
      </c>
      <c r="E12" s="121" t="s">
        <v>153</v>
      </c>
      <c r="F12" s="120" t="s">
        <v>153</v>
      </c>
      <c r="G12" s="121" t="s">
        <v>153</v>
      </c>
      <c r="H12" s="122" t="s">
        <v>153</v>
      </c>
      <c r="I12" s="121" t="s">
        <v>153</v>
      </c>
      <c r="J12" s="55"/>
      <c r="K12" s="55"/>
      <c r="L12" s="55"/>
      <c r="M12" s="99"/>
    </row>
    <row r="13" spans="1:13" ht="14.25">
      <c r="A13" s="98"/>
      <c r="B13" s="124" t="s">
        <v>107</v>
      </c>
      <c r="C13" s="125">
        <v>29</v>
      </c>
      <c r="D13" s="126">
        <v>40</v>
      </c>
      <c r="E13" s="127">
        <v>59</v>
      </c>
      <c r="F13" s="126">
        <v>40</v>
      </c>
      <c r="G13" s="127">
        <v>52</v>
      </c>
      <c r="H13" s="128">
        <v>36</v>
      </c>
      <c r="I13" s="127">
        <v>46</v>
      </c>
      <c r="J13" s="55"/>
      <c r="K13" s="55"/>
      <c r="L13" s="55"/>
      <c r="M13" s="99"/>
    </row>
    <row r="14" spans="1:13" ht="14.25">
      <c r="A14" s="98"/>
      <c r="B14" s="112" t="s">
        <v>108</v>
      </c>
      <c r="C14" s="115">
        <v>29</v>
      </c>
      <c r="D14" s="106">
        <v>40</v>
      </c>
      <c r="E14" s="109">
        <v>59</v>
      </c>
      <c r="F14" s="106">
        <v>40</v>
      </c>
      <c r="G14" s="109">
        <v>52</v>
      </c>
      <c r="H14" s="105">
        <v>36</v>
      </c>
      <c r="I14" s="109">
        <v>46</v>
      </c>
      <c r="J14" s="55"/>
      <c r="K14" s="55"/>
      <c r="L14" s="55"/>
      <c r="M14" s="99"/>
    </row>
    <row r="15" spans="1:13" ht="14.25">
      <c r="A15" s="98"/>
      <c r="B15" s="112" t="s">
        <v>109</v>
      </c>
      <c r="C15" s="115">
        <v>29</v>
      </c>
      <c r="D15" s="106">
        <v>40</v>
      </c>
      <c r="E15" s="109">
        <v>59</v>
      </c>
      <c r="F15" s="106">
        <v>40</v>
      </c>
      <c r="G15" s="109">
        <v>52</v>
      </c>
      <c r="H15" s="105">
        <v>36</v>
      </c>
      <c r="I15" s="109">
        <v>46</v>
      </c>
      <c r="J15" s="55"/>
      <c r="K15" s="55"/>
      <c r="L15" s="55"/>
      <c r="M15" s="99"/>
    </row>
    <row r="16" spans="1:13" ht="14.25">
      <c r="A16" s="98"/>
      <c r="B16" s="112" t="s">
        <v>110</v>
      </c>
      <c r="C16" s="115">
        <v>29</v>
      </c>
      <c r="D16" s="106">
        <v>40</v>
      </c>
      <c r="E16" s="109">
        <v>59</v>
      </c>
      <c r="F16" s="106">
        <v>40</v>
      </c>
      <c r="G16" s="109">
        <v>52</v>
      </c>
      <c r="H16" s="105">
        <v>36</v>
      </c>
      <c r="I16" s="109">
        <v>46</v>
      </c>
      <c r="J16" s="55"/>
      <c r="K16" s="55"/>
      <c r="L16" s="55"/>
      <c r="M16" s="99"/>
    </row>
    <row r="17" spans="1:13" ht="14.25">
      <c r="A17" s="98"/>
      <c r="B17" s="112" t="s">
        <v>111</v>
      </c>
      <c r="C17" s="115">
        <v>44</v>
      </c>
      <c r="D17" s="106">
        <v>60</v>
      </c>
      <c r="E17" s="109">
        <v>90</v>
      </c>
      <c r="F17" s="106">
        <v>60</v>
      </c>
      <c r="G17" s="109">
        <v>80</v>
      </c>
      <c r="H17" s="105">
        <v>55</v>
      </c>
      <c r="I17" s="109">
        <v>70</v>
      </c>
      <c r="J17" s="100"/>
      <c r="K17" s="98"/>
      <c r="L17" s="98"/>
      <c r="M17" s="98"/>
    </row>
    <row r="18" spans="1:13" ht="14.25">
      <c r="A18" s="98"/>
      <c r="B18" s="112" t="s">
        <v>112</v>
      </c>
      <c r="C18" s="115">
        <v>44</v>
      </c>
      <c r="D18" s="106">
        <v>60</v>
      </c>
      <c r="E18" s="109">
        <v>90</v>
      </c>
      <c r="F18" s="106">
        <v>60</v>
      </c>
      <c r="G18" s="109">
        <v>80</v>
      </c>
      <c r="H18" s="105">
        <v>55</v>
      </c>
      <c r="I18" s="109">
        <v>70</v>
      </c>
      <c r="J18" s="100"/>
      <c r="K18" s="98"/>
      <c r="L18" s="98"/>
      <c r="M18" s="98"/>
    </row>
    <row r="19" spans="1:13" ht="14.25">
      <c r="A19" s="98"/>
      <c r="B19" s="112" t="s">
        <v>113</v>
      </c>
      <c r="C19" s="115">
        <v>44</v>
      </c>
      <c r="D19" s="106">
        <v>60</v>
      </c>
      <c r="E19" s="109">
        <v>90</v>
      </c>
      <c r="F19" s="106">
        <v>60</v>
      </c>
      <c r="G19" s="109">
        <v>80</v>
      </c>
      <c r="H19" s="105">
        <v>55</v>
      </c>
      <c r="I19" s="109">
        <v>70</v>
      </c>
      <c r="J19" s="100"/>
      <c r="K19" s="98"/>
      <c r="L19" s="98"/>
      <c r="M19" s="98"/>
    </row>
    <row r="20" spans="1:13" ht="14.25">
      <c r="A20" s="98"/>
      <c r="B20" s="112" t="s">
        <v>114</v>
      </c>
      <c r="C20" s="115">
        <v>51</v>
      </c>
      <c r="D20" s="106">
        <v>70</v>
      </c>
      <c r="E20" s="109">
        <v>104</v>
      </c>
      <c r="F20" s="106">
        <v>70</v>
      </c>
      <c r="G20" s="109">
        <v>92</v>
      </c>
      <c r="H20" s="105">
        <v>63</v>
      </c>
      <c r="I20" s="109">
        <v>81</v>
      </c>
      <c r="J20" s="100"/>
      <c r="K20" s="98"/>
      <c r="L20" s="98"/>
      <c r="M20" s="98"/>
    </row>
    <row r="21" spans="1:13" ht="14.25">
      <c r="A21" s="98"/>
      <c r="B21" s="112" t="s">
        <v>115</v>
      </c>
      <c r="C21" s="115">
        <v>146</v>
      </c>
      <c r="D21" s="106">
        <v>200</v>
      </c>
      <c r="E21" s="109">
        <v>301</v>
      </c>
      <c r="F21" s="106">
        <v>200</v>
      </c>
      <c r="G21" s="109">
        <v>265</v>
      </c>
      <c r="H21" s="105">
        <v>183</v>
      </c>
      <c r="I21" s="109">
        <v>233</v>
      </c>
      <c r="J21" s="100"/>
      <c r="K21" s="98"/>
      <c r="L21" s="98"/>
      <c r="M21" s="98"/>
    </row>
    <row r="22" spans="1:13" ht="14.25">
      <c r="A22" s="98"/>
      <c r="B22" s="112" t="s">
        <v>116</v>
      </c>
      <c r="C22" s="115">
        <v>131</v>
      </c>
      <c r="D22" s="106">
        <v>180</v>
      </c>
      <c r="E22" s="109">
        <v>270</v>
      </c>
      <c r="F22" s="106">
        <v>180</v>
      </c>
      <c r="G22" s="109">
        <v>240</v>
      </c>
      <c r="H22" s="105">
        <v>165</v>
      </c>
      <c r="I22" s="109">
        <v>210</v>
      </c>
      <c r="J22" s="100"/>
      <c r="K22" s="98"/>
      <c r="L22" s="98"/>
      <c r="M22" s="98"/>
    </row>
    <row r="23" spans="1:13" ht="14.25">
      <c r="A23" s="98"/>
      <c r="B23" s="112" t="s">
        <v>117</v>
      </c>
      <c r="C23" s="115">
        <v>131</v>
      </c>
      <c r="D23" s="106">
        <v>180</v>
      </c>
      <c r="E23" s="109">
        <v>270</v>
      </c>
      <c r="F23" s="106">
        <v>180</v>
      </c>
      <c r="G23" s="109">
        <v>240</v>
      </c>
      <c r="H23" s="105">
        <v>165</v>
      </c>
      <c r="I23" s="109">
        <v>210</v>
      </c>
      <c r="J23" s="100"/>
      <c r="K23" s="98"/>
      <c r="L23" s="98"/>
      <c r="M23" s="98"/>
    </row>
    <row r="24" spans="1:13" ht="14.25">
      <c r="A24" s="98"/>
      <c r="B24" s="112" t="s">
        <v>118</v>
      </c>
      <c r="C24" s="115">
        <v>66</v>
      </c>
      <c r="D24" s="106">
        <v>90</v>
      </c>
      <c r="E24" s="109">
        <v>135</v>
      </c>
      <c r="F24" s="106">
        <v>90</v>
      </c>
      <c r="G24" s="109">
        <v>120</v>
      </c>
      <c r="H24" s="105">
        <v>82</v>
      </c>
      <c r="I24" s="109">
        <v>105</v>
      </c>
      <c r="J24" s="100"/>
      <c r="K24" s="98"/>
      <c r="L24" s="98"/>
      <c r="M24" s="98"/>
    </row>
    <row r="25" spans="1:13" ht="14.25">
      <c r="A25" s="98"/>
      <c r="B25" s="112" t="s">
        <v>119</v>
      </c>
      <c r="C25" s="115">
        <v>113</v>
      </c>
      <c r="D25" s="106">
        <v>155</v>
      </c>
      <c r="E25" s="109">
        <v>232</v>
      </c>
      <c r="F25" s="106">
        <v>155</v>
      </c>
      <c r="G25" s="109">
        <v>205</v>
      </c>
      <c r="H25" s="105">
        <v>141</v>
      </c>
      <c r="I25" s="109">
        <v>180</v>
      </c>
      <c r="J25" s="100"/>
      <c r="K25" s="98"/>
      <c r="L25" s="98"/>
      <c r="M25" s="98"/>
    </row>
    <row r="26" spans="1:13" ht="14.25">
      <c r="A26" s="98"/>
      <c r="B26" s="112" t="s">
        <v>120</v>
      </c>
      <c r="C26" s="115">
        <v>306</v>
      </c>
      <c r="D26" s="106">
        <v>420</v>
      </c>
      <c r="E26" s="109">
        <v>630</v>
      </c>
      <c r="F26" s="106">
        <v>420</v>
      </c>
      <c r="G26" s="109">
        <v>560</v>
      </c>
      <c r="H26" s="105">
        <v>385</v>
      </c>
      <c r="I26" s="109">
        <v>490</v>
      </c>
      <c r="J26" s="100"/>
      <c r="K26" s="98"/>
      <c r="L26" s="98"/>
      <c r="M26" s="98"/>
    </row>
    <row r="27" spans="1:13" ht="14.25">
      <c r="A27" s="98"/>
      <c r="B27" s="112" t="s">
        <v>121</v>
      </c>
      <c r="C27" s="115">
        <v>88</v>
      </c>
      <c r="D27" s="106">
        <v>120</v>
      </c>
      <c r="E27" s="109">
        <v>180</v>
      </c>
      <c r="F27" s="106">
        <v>120</v>
      </c>
      <c r="G27" s="109">
        <v>160</v>
      </c>
      <c r="H27" s="105">
        <v>110</v>
      </c>
      <c r="I27" s="109">
        <v>140</v>
      </c>
      <c r="J27" s="100"/>
      <c r="K27" s="98"/>
      <c r="L27" s="98"/>
      <c r="M27" s="98"/>
    </row>
    <row r="28" spans="1:13" ht="14.25">
      <c r="A28" s="98"/>
      <c r="B28" s="112" t="s">
        <v>122</v>
      </c>
      <c r="C28" s="115">
        <v>102</v>
      </c>
      <c r="D28" s="106">
        <v>140</v>
      </c>
      <c r="E28" s="109">
        <v>211</v>
      </c>
      <c r="F28" s="106">
        <v>140</v>
      </c>
      <c r="G28" s="109">
        <v>187</v>
      </c>
      <c r="H28" s="105">
        <v>128</v>
      </c>
      <c r="I28" s="109">
        <v>163</v>
      </c>
      <c r="J28" s="100"/>
      <c r="K28" s="98"/>
      <c r="L28" s="98"/>
      <c r="M28" s="98"/>
    </row>
    <row r="29" spans="1:13" ht="14.25">
      <c r="A29" s="98"/>
      <c r="B29" s="112" t="s">
        <v>123</v>
      </c>
      <c r="C29" s="115">
        <v>263</v>
      </c>
      <c r="D29" s="106">
        <v>360</v>
      </c>
      <c r="E29" s="109">
        <v>540</v>
      </c>
      <c r="F29" s="106">
        <v>360</v>
      </c>
      <c r="G29" s="109">
        <v>480</v>
      </c>
      <c r="H29" s="105">
        <v>330</v>
      </c>
      <c r="I29" s="109">
        <v>420</v>
      </c>
      <c r="J29" s="100"/>
      <c r="K29" s="98"/>
      <c r="L29" s="98"/>
      <c r="M29" s="98"/>
    </row>
    <row r="30" spans="1:13" ht="14.25">
      <c r="A30" s="98"/>
      <c r="B30" s="112" t="s">
        <v>124</v>
      </c>
      <c r="C30" s="115">
        <v>252</v>
      </c>
      <c r="D30" s="106">
        <v>346</v>
      </c>
      <c r="E30" s="109">
        <v>518</v>
      </c>
      <c r="F30" s="106">
        <v>345</v>
      </c>
      <c r="G30" s="109">
        <v>460</v>
      </c>
      <c r="H30" s="105">
        <v>316</v>
      </c>
      <c r="I30" s="109">
        <v>403</v>
      </c>
      <c r="J30" s="100"/>
      <c r="K30" s="98"/>
      <c r="L30" s="98"/>
      <c r="M30" s="98"/>
    </row>
    <row r="31" spans="1:13" ht="14.25">
      <c r="A31" s="98"/>
      <c r="B31" s="112" t="s">
        <v>125</v>
      </c>
      <c r="C31" s="115">
        <v>350</v>
      </c>
      <c r="D31" s="106">
        <v>480</v>
      </c>
      <c r="E31" s="109">
        <v>720</v>
      </c>
      <c r="F31" s="106">
        <v>480</v>
      </c>
      <c r="G31" s="109">
        <v>640</v>
      </c>
      <c r="H31" s="105">
        <v>440</v>
      </c>
      <c r="I31" s="109">
        <v>560</v>
      </c>
      <c r="J31" s="100"/>
      <c r="K31" s="98"/>
      <c r="L31" s="98"/>
      <c r="M31" s="98"/>
    </row>
    <row r="32" spans="1:13" ht="15" thickBot="1">
      <c r="A32" s="98"/>
      <c r="B32" s="113" t="s">
        <v>126</v>
      </c>
      <c r="C32" s="116" t="s">
        <v>29</v>
      </c>
      <c r="D32" s="107">
        <v>600</v>
      </c>
      <c r="E32" s="110">
        <v>900</v>
      </c>
      <c r="F32" s="107">
        <v>600</v>
      </c>
      <c r="G32" s="110">
        <v>800</v>
      </c>
      <c r="H32" s="111">
        <v>550</v>
      </c>
      <c r="I32" s="110">
        <v>700</v>
      </c>
      <c r="J32" s="98"/>
      <c r="K32" s="98"/>
      <c r="L32" s="98"/>
      <c r="M32" s="98"/>
    </row>
    <row r="34" spans="2:12" ht="57.75" customHeight="1">
      <c r="B34" s="212" t="s">
        <v>154</v>
      </c>
      <c r="C34" s="212"/>
      <c r="D34" s="212"/>
      <c r="E34" s="212"/>
      <c r="F34" s="212"/>
      <c r="G34" s="212"/>
      <c r="H34" s="212"/>
      <c r="I34" s="212"/>
      <c r="J34" s="212"/>
      <c r="K34" s="212"/>
      <c r="L34" s="212"/>
    </row>
  </sheetData>
  <sheetProtection/>
  <mergeCells count="9">
    <mergeCell ref="B34:L34"/>
    <mergeCell ref="B2:L2"/>
    <mergeCell ref="B4:L4"/>
    <mergeCell ref="B6:L6"/>
    <mergeCell ref="B8:L8"/>
    <mergeCell ref="B10:C10"/>
    <mergeCell ref="D10:E10"/>
    <mergeCell ref="F10:G10"/>
    <mergeCell ref="H10:I10"/>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11.421875" defaultRowHeight="15"/>
  <cols>
    <col min="2" max="2" width="12.421875" style="0" bestFit="1" customWidth="1"/>
    <col min="3" max="3" width="9.00390625" style="0" customWidth="1"/>
    <col min="4" max="4" width="6.28125" style="0" bestFit="1" customWidth="1"/>
    <col min="5" max="5" width="6.421875" style="0" bestFit="1" customWidth="1"/>
    <col min="6" max="6" width="5.00390625" style="0" bestFit="1" customWidth="1"/>
    <col min="7" max="7" width="11.7109375" style="0" bestFit="1" customWidth="1"/>
    <col min="8" max="8" width="10.7109375" style="0" bestFit="1" customWidth="1"/>
    <col min="9" max="9" width="7.7109375" style="0" bestFit="1" customWidth="1"/>
  </cols>
  <sheetData>
    <row r="1" spans="1:10" ht="20.25">
      <c r="A1" s="59"/>
      <c r="B1" s="129"/>
      <c r="C1" s="129"/>
      <c r="D1" s="129"/>
      <c r="E1" s="129"/>
      <c r="F1" s="129"/>
      <c r="G1" s="129"/>
      <c r="H1" s="129"/>
      <c r="I1" s="60"/>
      <c r="J1" s="59"/>
    </row>
    <row r="2" spans="1:10" ht="20.25">
      <c r="A2" s="59"/>
      <c r="B2" s="213" t="s">
        <v>155</v>
      </c>
      <c r="C2" s="213"/>
      <c r="D2" s="213"/>
      <c r="E2" s="213"/>
      <c r="F2" s="213"/>
      <c r="G2" s="213"/>
      <c r="H2" s="213"/>
      <c r="I2" s="213"/>
      <c r="J2" s="213"/>
    </row>
    <row r="3" spans="1:10" ht="15">
      <c r="A3" s="59"/>
      <c r="B3" s="63"/>
      <c r="C3" s="63"/>
      <c r="D3" s="63"/>
      <c r="E3" s="63"/>
      <c r="F3" s="63"/>
      <c r="G3" s="63"/>
      <c r="H3" s="63"/>
      <c r="I3" s="60"/>
      <c r="J3" s="59"/>
    </row>
    <row r="4" spans="1:10" ht="36.75" customHeight="1">
      <c r="A4" s="59"/>
      <c r="B4" s="237" t="s">
        <v>156</v>
      </c>
      <c r="C4" s="237"/>
      <c r="D4" s="237"/>
      <c r="E4" s="237"/>
      <c r="F4" s="237"/>
      <c r="G4" s="237"/>
      <c r="H4" s="237"/>
      <c r="I4" s="237"/>
      <c r="J4" s="237"/>
    </row>
    <row r="5" spans="1:10" ht="15">
      <c r="A5" s="59"/>
      <c r="B5" s="63"/>
      <c r="C5" s="63"/>
      <c r="D5" s="63"/>
      <c r="E5" s="63"/>
      <c r="F5" s="63"/>
      <c r="G5" s="63"/>
      <c r="H5" s="63"/>
      <c r="I5" s="63"/>
      <c r="J5" s="59"/>
    </row>
    <row r="6" spans="1:10" ht="107.25" customHeight="1">
      <c r="A6" s="59"/>
      <c r="B6" s="237" t="s">
        <v>157</v>
      </c>
      <c r="C6" s="237"/>
      <c r="D6" s="237"/>
      <c r="E6" s="237"/>
      <c r="F6" s="237"/>
      <c r="G6" s="237"/>
      <c r="H6" s="237"/>
      <c r="I6" s="237"/>
      <c r="J6" s="237"/>
    </row>
    <row r="7" spans="1:10" ht="15" thickBot="1">
      <c r="A7" s="59"/>
      <c r="B7" s="64"/>
      <c r="C7" s="64"/>
      <c r="D7" s="64"/>
      <c r="E7" s="64"/>
      <c r="F7" s="64"/>
      <c r="G7" s="64"/>
      <c r="H7" s="64"/>
      <c r="I7" s="64"/>
      <c r="J7" s="59"/>
    </row>
    <row r="8" spans="1:10" ht="15.75" thickBot="1">
      <c r="A8" s="59"/>
      <c r="B8" s="139"/>
      <c r="C8" s="143" t="s">
        <v>158</v>
      </c>
      <c r="D8" s="144" t="s">
        <v>159</v>
      </c>
      <c r="E8" s="145" t="s">
        <v>160</v>
      </c>
      <c r="F8" s="145" t="s">
        <v>161</v>
      </c>
      <c r="G8" s="145" t="s">
        <v>162</v>
      </c>
      <c r="H8" s="149" t="s">
        <v>163</v>
      </c>
      <c r="I8" s="146" t="s">
        <v>164</v>
      </c>
      <c r="J8" s="59"/>
    </row>
    <row r="9" spans="1:10" ht="15">
      <c r="A9" s="59"/>
      <c r="B9" s="140" t="s">
        <v>107</v>
      </c>
      <c r="C9" s="138">
        <v>40</v>
      </c>
      <c r="D9" s="131">
        <v>60</v>
      </c>
      <c r="E9" s="131">
        <v>100</v>
      </c>
      <c r="F9" s="131">
        <v>120</v>
      </c>
      <c r="G9" s="131">
        <v>200</v>
      </c>
      <c r="H9" s="131">
        <v>200</v>
      </c>
      <c r="I9" s="134">
        <v>400</v>
      </c>
      <c r="J9" s="59"/>
    </row>
    <row r="10" spans="1:10" ht="15">
      <c r="A10" s="59"/>
      <c r="B10" s="141" t="s">
        <v>110</v>
      </c>
      <c r="C10" s="136">
        <v>10</v>
      </c>
      <c r="D10" s="130">
        <v>20</v>
      </c>
      <c r="E10" s="130">
        <v>30</v>
      </c>
      <c r="F10" s="130">
        <v>40</v>
      </c>
      <c r="G10" s="130">
        <v>50</v>
      </c>
      <c r="H10" s="130">
        <v>50</v>
      </c>
      <c r="I10" s="135">
        <v>100</v>
      </c>
      <c r="J10" s="59"/>
    </row>
    <row r="11" spans="1:10" ht="15">
      <c r="A11" s="59"/>
      <c r="B11" s="141" t="s">
        <v>115</v>
      </c>
      <c r="C11" s="136">
        <v>10</v>
      </c>
      <c r="D11" s="130">
        <v>20</v>
      </c>
      <c r="E11" s="130">
        <v>30</v>
      </c>
      <c r="F11" s="130">
        <v>40</v>
      </c>
      <c r="G11" s="130">
        <v>50</v>
      </c>
      <c r="H11" s="130">
        <v>50</v>
      </c>
      <c r="I11" s="135">
        <v>100</v>
      </c>
      <c r="J11" s="59"/>
    </row>
    <row r="12" spans="1:10" ht="15">
      <c r="A12" s="59"/>
      <c r="B12" s="141" t="s">
        <v>117</v>
      </c>
      <c r="C12" s="136">
        <v>10</v>
      </c>
      <c r="D12" s="130">
        <v>20</v>
      </c>
      <c r="E12" s="130">
        <v>30</v>
      </c>
      <c r="F12" s="130">
        <v>40</v>
      </c>
      <c r="G12" s="130">
        <v>50</v>
      </c>
      <c r="H12" s="130">
        <v>50</v>
      </c>
      <c r="I12" s="135">
        <v>100</v>
      </c>
      <c r="J12" s="59"/>
    </row>
    <row r="13" spans="1:10" ht="15.75" thickBot="1">
      <c r="A13" s="59"/>
      <c r="B13" s="142" t="s">
        <v>122</v>
      </c>
      <c r="C13" s="137">
        <v>10</v>
      </c>
      <c r="D13" s="132">
        <v>20</v>
      </c>
      <c r="E13" s="132">
        <v>30</v>
      </c>
      <c r="F13" s="132">
        <v>40</v>
      </c>
      <c r="G13" s="132">
        <v>50</v>
      </c>
      <c r="H13" s="132">
        <v>50</v>
      </c>
      <c r="I13" s="133">
        <v>100</v>
      </c>
      <c r="J13" s="59"/>
    </row>
    <row r="14" spans="1:10" ht="14.25">
      <c r="A14" s="59"/>
      <c r="B14" s="59"/>
      <c r="C14" s="59"/>
      <c r="D14" s="59"/>
      <c r="E14" s="59"/>
      <c r="F14" s="59"/>
      <c r="G14" s="59"/>
      <c r="H14" s="59"/>
      <c r="I14" s="59"/>
      <c r="J14" s="59"/>
    </row>
    <row r="15" spans="1:10" ht="14.25">
      <c r="A15" s="59"/>
      <c r="B15" s="147"/>
      <c r="C15" s="151" t="s">
        <v>165</v>
      </c>
      <c r="D15" s="64"/>
      <c r="E15" s="64"/>
      <c r="F15" s="64"/>
      <c r="G15" s="64"/>
      <c r="H15" s="64"/>
      <c r="I15" s="64"/>
      <c r="J15" s="59"/>
    </row>
    <row r="16" spans="1:10" ht="14.25">
      <c r="A16" s="59"/>
      <c r="B16" s="59"/>
      <c r="C16" s="59"/>
      <c r="D16" s="59"/>
      <c r="E16" s="59"/>
      <c r="F16" s="59"/>
      <c r="G16" s="59"/>
      <c r="H16" s="59"/>
      <c r="I16" s="59"/>
      <c r="J16" s="59"/>
    </row>
    <row r="17" spans="1:10" ht="14.25">
      <c r="A17" s="59"/>
      <c r="B17" s="148"/>
      <c r="C17" s="151" t="s">
        <v>166</v>
      </c>
      <c r="D17" s="64"/>
      <c r="E17" s="64"/>
      <c r="F17" s="64"/>
      <c r="G17" s="64"/>
      <c r="H17" s="64"/>
      <c r="I17" s="64"/>
      <c r="J17" s="59"/>
    </row>
    <row r="18" spans="1:10" ht="14.25">
      <c r="A18" s="59"/>
      <c r="B18" s="59"/>
      <c r="C18" s="59"/>
      <c r="D18" s="59"/>
      <c r="E18" s="59"/>
      <c r="F18" s="59"/>
      <c r="G18" s="59"/>
      <c r="H18" s="59"/>
      <c r="I18" s="59"/>
      <c r="J18" s="59"/>
    </row>
    <row r="19" spans="2:9" ht="14.25">
      <c r="B19" s="150"/>
      <c r="C19" s="151" t="s">
        <v>167</v>
      </c>
      <c r="D19" s="64"/>
      <c r="E19" s="64"/>
      <c r="F19" s="64"/>
      <c r="G19" s="64"/>
      <c r="H19" s="64"/>
      <c r="I19" s="64"/>
    </row>
  </sheetData>
  <sheetProtection/>
  <mergeCells count="3">
    <mergeCell ref="B2:J2"/>
    <mergeCell ref="B4:J4"/>
    <mergeCell ref="B6:J6"/>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H43"/>
  <sheetViews>
    <sheetView zoomScale="75" zoomScaleNormal="75" zoomScalePageLayoutView="0" workbookViewId="0" topLeftCell="A1">
      <selection activeCell="A1" sqref="A1"/>
    </sheetView>
  </sheetViews>
  <sheetFormatPr defaultColWidth="11.421875" defaultRowHeight="15"/>
  <cols>
    <col min="2" max="2" width="13.28125" style="0" customWidth="1"/>
    <col min="3" max="3" width="10.28125" style="0" bestFit="1" customWidth="1"/>
    <col min="4" max="4" width="12.8515625" style="0" bestFit="1" customWidth="1"/>
    <col min="5" max="5" width="8.28125" style="0" bestFit="1" customWidth="1"/>
    <col min="6" max="6" width="8.140625" style="0" bestFit="1" customWidth="1"/>
    <col min="7" max="7" width="7.7109375" style="0" bestFit="1" customWidth="1"/>
    <col min="8" max="8" width="8.57421875" style="0" bestFit="1" customWidth="1"/>
    <col min="9" max="9" width="10.57421875" style="0" bestFit="1" customWidth="1"/>
    <col min="10" max="10" width="5.28125" style="0" bestFit="1" customWidth="1"/>
    <col min="11" max="11" width="8.140625" style="0" bestFit="1" customWidth="1"/>
    <col min="12" max="12" width="9.28125" style="0" bestFit="1" customWidth="1"/>
    <col min="13" max="13" width="8.00390625" style="0" bestFit="1" customWidth="1"/>
    <col min="14" max="14" width="8.57421875" style="0" bestFit="1" customWidth="1"/>
    <col min="15" max="15" width="6.421875" style="0" bestFit="1" customWidth="1"/>
    <col min="16" max="16" width="10.00390625" style="0" bestFit="1" customWidth="1"/>
    <col min="17" max="17" width="8.140625" style="0" bestFit="1" customWidth="1"/>
    <col min="18" max="18" width="10.421875" style="0" bestFit="1" customWidth="1"/>
    <col min="19" max="19" width="7.7109375" style="0" bestFit="1" customWidth="1"/>
    <col min="20" max="20" width="11.140625" style="0" bestFit="1" customWidth="1"/>
    <col min="21" max="21" width="5.28125" style="0" bestFit="1" customWidth="1"/>
    <col min="22" max="22" width="10.57421875" style="0" bestFit="1" customWidth="1"/>
    <col min="23" max="23" width="9.7109375" style="0" bestFit="1" customWidth="1"/>
    <col min="24" max="24" width="7.00390625" style="0" bestFit="1" customWidth="1"/>
    <col min="25" max="25" width="6.57421875" style="0" bestFit="1" customWidth="1"/>
    <col min="26" max="26" width="6.00390625" style="0" bestFit="1" customWidth="1"/>
    <col min="27" max="27" width="7.00390625" style="0" bestFit="1" customWidth="1"/>
    <col min="28" max="28" width="7.421875" style="0" bestFit="1" customWidth="1"/>
    <col min="29" max="29" width="6.421875" style="0" bestFit="1" customWidth="1"/>
    <col min="30" max="30" width="12.140625" style="0" bestFit="1" customWidth="1"/>
    <col min="31" max="31" width="5.28125" style="0" bestFit="1" customWidth="1"/>
    <col min="32" max="32" width="6.28125" style="0" bestFit="1" customWidth="1"/>
    <col min="33" max="33" width="8.7109375" style="0" bestFit="1" customWidth="1"/>
    <col min="34" max="34" width="9.8515625" style="0" bestFit="1" customWidth="1"/>
  </cols>
  <sheetData>
    <row r="2" spans="2:34" ht="20.25">
      <c r="B2" s="155" t="s">
        <v>168</v>
      </c>
      <c r="C2" s="155"/>
      <c r="D2" s="155"/>
      <c r="E2" s="155"/>
      <c r="F2" s="155"/>
      <c r="G2" s="155"/>
      <c r="H2" s="155"/>
      <c r="I2" s="155"/>
      <c r="J2" s="155"/>
      <c r="K2" s="155"/>
      <c r="L2" s="155"/>
      <c r="M2" s="155"/>
      <c r="N2" s="155"/>
      <c r="O2" s="155"/>
      <c r="P2" s="155"/>
      <c r="Q2" s="155"/>
      <c r="R2" s="155"/>
      <c r="S2" s="155"/>
      <c r="T2" s="1"/>
      <c r="U2" s="1"/>
      <c r="V2" s="1"/>
      <c r="W2" s="1"/>
      <c r="X2" s="1"/>
      <c r="Y2" s="1"/>
      <c r="Z2" s="1"/>
      <c r="AA2" s="1"/>
      <c r="AB2" s="1"/>
      <c r="AC2" s="1"/>
      <c r="AD2" s="1"/>
      <c r="AE2" s="1"/>
      <c r="AF2" s="1"/>
      <c r="AG2" s="1"/>
      <c r="AH2" s="1"/>
    </row>
    <row r="4" spans="2:34" ht="52.5" customHeight="1">
      <c r="B4" s="237" t="s">
        <v>169</v>
      </c>
      <c r="C4" s="237"/>
      <c r="D4" s="237"/>
      <c r="E4" s="237"/>
      <c r="F4" s="237"/>
      <c r="G4" s="237"/>
      <c r="H4" s="237"/>
      <c r="I4" s="237"/>
      <c r="J4" s="237"/>
      <c r="K4" s="237"/>
      <c r="L4" s="237"/>
      <c r="M4" s="237"/>
      <c r="N4" s="237"/>
      <c r="O4" s="237"/>
      <c r="P4" s="237"/>
      <c r="Q4" s="237"/>
      <c r="R4" s="237"/>
      <c r="S4" s="237"/>
      <c r="T4" s="1"/>
      <c r="U4" s="1"/>
      <c r="V4" s="1"/>
      <c r="W4" s="1"/>
      <c r="X4" s="1"/>
      <c r="Y4" s="1"/>
      <c r="Z4" s="1"/>
      <c r="AA4" s="1"/>
      <c r="AB4" s="1"/>
      <c r="AC4" s="1"/>
      <c r="AD4" s="1"/>
      <c r="AE4" s="1"/>
      <c r="AF4" s="1"/>
      <c r="AG4" s="1"/>
      <c r="AH4" s="1"/>
    </row>
    <row r="5" spans="2:34" ht="15">
      <c r="B5" s="185"/>
      <c r="C5" s="185"/>
      <c r="D5" s="185"/>
      <c r="E5" s="185"/>
      <c r="F5" s="185"/>
      <c r="G5" s="185"/>
      <c r="H5" s="185"/>
      <c r="I5" s="185"/>
      <c r="J5" s="185"/>
      <c r="K5" s="185"/>
      <c r="L5" s="185"/>
      <c r="M5" s="185"/>
      <c r="N5" s="185"/>
      <c r="O5" s="185"/>
      <c r="P5" s="185"/>
      <c r="Q5" s="185"/>
      <c r="R5" s="185"/>
      <c r="S5" s="185"/>
      <c r="T5" s="1"/>
      <c r="U5" s="1"/>
      <c r="V5" s="1"/>
      <c r="W5" s="1"/>
      <c r="X5" s="1"/>
      <c r="Y5" s="1"/>
      <c r="Z5" s="1"/>
      <c r="AA5" s="1"/>
      <c r="AB5" s="1"/>
      <c r="AC5" s="1"/>
      <c r="AD5" s="1"/>
      <c r="AE5" s="1"/>
      <c r="AF5" s="1"/>
      <c r="AG5" s="1"/>
      <c r="AH5" s="1"/>
    </row>
    <row r="6" spans="2:34" ht="81" customHeight="1">
      <c r="B6" s="237" t="s">
        <v>170</v>
      </c>
      <c r="C6" s="237"/>
      <c r="D6" s="237"/>
      <c r="E6" s="237"/>
      <c r="F6" s="237"/>
      <c r="G6" s="237"/>
      <c r="H6" s="237"/>
      <c r="I6" s="237"/>
      <c r="J6" s="237"/>
      <c r="K6" s="237"/>
      <c r="L6" s="237"/>
      <c r="M6" s="237"/>
      <c r="N6" s="237"/>
      <c r="O6" s="237"/>
      <c r="P6" s="237"/>
      <c r="Q6" s="237"/>
      <c r="R6" s="237"/>
      <c r="S6" s="237"/>
      <c r="T6" s="1"/>
      <c r="U6" s="1"/>
      <c r="V6" s="1"/>
      <c r="W6" s="1"/>
      <c r="X6" s="1"/>
      <c r="Y6" s="1"/>
      <c r="Z6" s="1"/>
      <c r="AA6" s="1"/>
      <c r="AB6" s="1"/>
      <c r="AC6" s="1"/>
      <c r="AD6" s="1"/>
      <c r="AE6" s="1"/>
      <c r="AF6" s="1"/>
      <c r="AG6" s="1"/>
      <c r="AH6" s="1"/>
    </row>
    <row r="7" spans="2:34" ht="1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ht="15" thickBot="1">
      <c r="B8" s="164"/>
      <c r="C8" s="165" t="s">
        <v>0</v>
      </c>
      <c r="D8" s="161" t="s">
        <v>1</v>
      </c>
      <c r="E8" s="161" t="s">
        <v>2</v>
      </c>
      <c r="F8" s="161" t="s">
        <v>3</v>
      </c>
      <c r="G8" s="161" t="s">
        <v>128</v>
      </c>
      <c r="H8" s="162" t="s">
        <v>4</v>
      </c>
      <c r="I8" s="161" t="s">
        <v>5</v>
      </c>
      <c r="J8" s="161" t="s">
        <v>129</v>
      </c>
      <c r="K8" s="161" t="s">
        <v>6</v>
      </c>
      <c r="L8" s="161" t="s">
        <v>7</v>
      </c>
      <c r="M8" s="161" t="s">
        <v>8</v>
      </c>
      <c r="N8" s="161" t="s">
        <v>9</v>
      </c>
      <c r="O8" s="161" t="s">
        <v>10</v>
      </c>
      <c r="P8" s="161" t="s">
        <v>11</v>
      </c>
      <c r="Q8" s="161" t="s">
        <v>12</v>
      </c>
      <c r="R8" s="161" t="s">
        <v>13</v>
      </c>
      <c r="S8" s="161" t="s">
        <v>14</v>
      </c>
      <c r="T8" s="161" t="s">
        <v>15</v>
      </c>
      <c r="U8" s="161" t="s">
        <v>16</v>
      </c>
      <c r="V8" s="161" t="s">
        <v>17</v>
      </c>
      <c r="W8" s="161" t="s">
        <v>130</v>
      </c>
      <c r="X8" s="161" t="s">
        <v>18</v>
      </c>
      <c r="Y8" s="161" t="s">
        <v>19</v>
      </c>
      <c r="Z8" s="161" t="s">
        <v>20</v>
      </c>
      <c r="AA8" s="161" t="s">
        <v>21</v>
      </c>
      <c r="AB8" s="161" t="s">
        <v>22</v>
      </c>
      <c r="AC8" s="161" t="s">
        <v>23</v>
      </c>
      <c r="AD8" s="162" t="s">
        <v>24</v>
      </c>
      <c r="AE8" s="161" t="s">
        <v>25</v>
      </c>
      <c r="AF8" s="161" t="s">
        <v>26</v>
      </c>
      <c r="AG8" s="161" t="s">
        <v>27</v>
      </c>
      <c r="AH8" s="163" t="s">
        <v>28</v>
      </c>
    </row>
    <row r="9" spans="2:34" ht="15" thickBot="1">
      <c r="B9" s="160" t="s">
        <v>0</v>
      </c>
      <c r="C9" s="12"/>
      <c r="D9" s="13">
        <v>1</v>
      </c>
      <c r="E9" s="13">
        <v>1.6</v>
      </c>
      <c r="F9" s="13">
        <v>2.5</v>
      </c>
      <c r="G9" s="13">
        <v>2.3</v>
      </c>
      <c r="H9" s="13">
        <v>2.1</v>
      </c>
      <c r="I9" s="13">
        <v>2.2</v>
      </c>
      <c r="J9" s="13">
        <v>2.7</v>
      </c>
      <c r="K9" s="13">
        <v>2.8</v>
      </c>
      <c r="L9" s="13">
        <v>2.9</v>
      </c>
      <c r="M9" s="13">
        <v>4.6</v>
      </c>
      <c r="N9" s="13">
        <v>4.5</v>
      </c>
      <c r="O9" s="13">
        <v>2.4</v>
      </c>
      <c r="P9" s="13">
        <v>4.4</v>
      </c>
      <c r="Q9" s="13">
        <v>3.3</v>
      </c>
      <c r="R9" s="13">
        <v>4.1</v>
      </c>
      <c r="S9" s="13">
        <v>2.4</v>
      </c>
      <c r="T9" s="13">
        <v>2</v>
      </c>
      <c r="U9" s="13">
        <v>3.3</v>
      </c>
      <c r="V9" s="13">
        <v>6.4</v>
      </c>
      <c r="W9" s="13">
        <v>3.1</v>
      </c>
      <c r="X9" s="13">
        <v>4</v>
      </c>
      <c r="Y9" s="13">
        <v>4.6</v>
      </c>
      <c r="Z9" s="13">
        <v>5.7</v>
      </c>
      <c r="AA9" s="13">
        <v>4.8</v>
      </c>
      <c r="AB9" s="13">
        <v>5.6</v>
      </c>
      <c r="AC9" s="13">
        <v>5.4</v>
      </c>
      <c r="AD9" s="13">
        <v>5.6</v>
      </c>
      <c r="AE9" s="13">
        <v>7</v>
      </c>
      <c r="AF9" s="13">
        <v>7.3</v>
      </c>
      <c r="AG9" s="13">
        <v>7.5</v>
      </c>
      <c r="AH9" s="14">
        <v>8.5</v>
      </c>
    </row>
    <row r="10" spans="2:34" ht="14.25">
      <c r="B10" s="156" t="s">
        <v>1</v>
      </c>
      <c r="C10" s="15">
        <v>1</v>
      </c>
      <c r="D10" s="16"/>
      <c r="E10" s="2">
        <v>0.6</v>
      </c>
      <c r="F10" s="2">
        <v>1.5</v>
      </c>
      <c r="G10" s="2">
        <v>1.3</v>
      </c>
      <c r="H10" s="2">
        <v>1.2</v>
      </c>
      <c r="I10" s="2">
        <v>1.5</v>
      </c>
      <c r="J10" s="2">
        <v>1.9</v>
      </c>
      <c r="K10" s="2">
        <v>2.2</v>
      </c>
      <c r="L10" s="2">
        <v>2.3</v>
      </c>
      <c r="M10" s="2">
        <v>4.5</v>
      </c>
      <c r="N10" s="2">
        <v>4.4</v>
      </c>
      <c r="O10" s="2">
        <v>1.9</v>
      </c>
      <c r="P10" s="2">
        <v>4.3</v>
      </c>
      <c r="Q10" s="2">
        <v>3.2</v>
      </c>
      <c r="R10" s="2">
        <v>4</v>
      </c>
      <c r="S10" s="2">
        <v>2.7</v>
      </c>
      <c r="T10" s="2">
        <v>2.2</v>
      </c>
      <c r="U10" s="2">
        <v>3.3</v>
      </c>
      <c r="V10" s="2">
        <v>6.2</v>
      </c>
      <c r="W10" s="2">
        <v>3</v>
      </c>
      <c r="X10" s="2">
        <v>3.9</v>
      </c>
      <c r="Y10" s="2">
        <v>4.5</v>
      </c>
      <c r="Z10" s="2">
        <v>5.6</v>
      </c>
      <c r="AA10" s="2">
        <v>4.7</v>
      </c>
      <c r="AB10" s="2">
        <v>5.5</v>
      </c>
      <c r="AC10" s="2">
        <v>5.3</v>
      </c>
      <c r="AD10" s="2">
        <v>5.5</v>
      </c>
      <c r="AE10" s="2">
        <v>6.8</v>
      </c>
      <c r="AF10" s="2">
        <v>7.2</v>
      </c>
      <c r="AG10" s="2">
        <v>7.4</v>
      </c>
      <c r="AH10" s="17">
        <v>8.4</v>
      </c>
    </row>
    <row r="11" spans="2:34" ht="14.25">
      <c r="B11" s="157" t="s">
        <v>2</v>
      </c>
      <c r="C11" s="15">
        <v>1.6</v>
      </c>
      <c r="D11" s="2">
        <v>0.6</v>
      </c>
      <c r="E11" s="16"/>
      <c r="F11" s="2">
        <v>1.2</v>
      </c>
      <c r="G11" s="2">
        <v>1</v>
      </c>
      <c r="H11" s="2">
        <v>1.1</v>
      </c>
      <c r="I11" s="2">
        <v>1.5</v>
      </c>
      <c r="J11" s="2">
        <v>1.7</v>
      </c>
      <c r="K11" s="2">
        <v>2.2</v>
      </c>
      <c r="L11" s="2">
        <v>2.3</v>
      </c>
      <c r="M11" s="2">
        <v>4.8</v>
      </c>
      <c r="N11" s="2">
        <v>4.7</v>
      </c>
      <c r="O11" s="2">
        <v>2.1</v>
      </c>
      <c r="P11" s="2">
        <v>4.7</v>
      </c>
      <c r="Q11" s="2">
        <v>3.5</v>
      </c>
      <c r="R11" s="2">
        <v>4.3</v>
      </c>
      <c r="S11" s="2">
        <v>3.3</v>
      </c>
      <c r="T11" s="2">
        <v>2.7</v>
      </c>
      <c r="U11" s="2">
        <v>3.7</v>
      </c>
      <c r="V11" s="2">
        <v>6.6</v>
      </c>
      <c r="W11" s="2">
        <v>3.3</v>
      </c>
      <c r="X11" s="2">
        <v>4.2</v>
      </c>
      <c r="Y11" s="2">
        <v>4.8</v>
      </c>
      <c r="Z11" s="2">
        <v>5.9</v>
      </c>
      <c r="AA11" s="2">
        <v>5</v>
      </c>
      <c r="AB11" s="2">
        <v>5.8</v>
      </c>
      <c r="AC11" s="2">
        <v>5.6</v>
      </c>
      <c r="AD11" s="2">
        <v>6</v>
      </c>
      <c r="AE11" s="2">
        <v>7.2</v>
      </c>
      <c r="AF11" s="2">
        <v>7.5</v>
      </c>
      <c r="AG11" s="2">
        <v>7.7</v>
      </c>
      <c r="AH11" s="17">
        <v>8.7</v>
      </c>
    </row>
    <row r="12" spans="2:34" ht="14.25">
      <c r="B12" s="157" t="s">
        <v>3</v>
      </c>
      <c r="C12" s="15">
        <v>2.5</v>
      </c>
      <c r="D12" s="2">
        <v>1.5</v>
      </c>
      <c r="E12" s="2">
        <v>1.2</v>
      </c>
      <c r="F12" s="16"/>
      <c r="G12" s="2">
        <v>0.7</v>
      </c>
      <c r="H12" s="2">
        <v>1.1</v>
      </c>
      <c r="I12" s="2">
        <v>1.7</v>
      </c>
      <c r="J12" s="2">
        <v>1.6</v>
      </c>
      <c r="K12" s="2">
        <v>2.4</v>
      </c>
      <c r="L12" s="2">
        <v>2.5</v>
      </c>
      <c r="M12" s="2">
        <v>5.2</v>
      </c>
      <c r="N12" s="2">
        <v>5.1</v>
      </c>
      <c r="O12" s="2">
        <v>2.4</v>
      </c>
      <c r="P12" s="2">
        <v>5.1</v>
      </c>
      <c r="Q12" s="2">
        <v>3.9</v>
      </c>
      <c r="R12" s="2">
        <v>4.7</v>
      </c>
      <c r="S12" s="2">
        <v>3.9</v>
      </c>
      <c r="T12" s="2">
        <v>3.3</v>
      </c>
      <c r="U12" s="2">
        <v>4.1</v>
      </c>
      <c r="V12" s="2">
        <v>7</v>
      </c>
      <c r="W12" s="2">
        <v>3.7</v>
      </c>
      <c r="X12" s="2">
        <v>4.6</v>
      </c>
      <c r="Y12" s="2">
        <v>5.2</v>
      </c>
      <c r="Z12" s="2">
        <v>6.3</v>
      </c>
      <c r="AA12" s="2">
        <v>5.4</v>
      </c>
      <c r="AB12" s="2">
        <v>6.2</v>
      </c>
      <c r="AC12" s="2">
        <v>6</v>
      </c>
      <c r="AD12" s="2">
        <v>6.3</v>
      </c>
      <c r="AE12" s="2">
        <v>7.6</v>
      </c>
      <c r="AF12" s="2">
        <v>8</v>
      </c>
      <c r="AG12" s="2">
        <v>8.1</v>
      </c>
      <c r="AH12" s="17">
        <v>9</v>
      </c>
    </row>
    <row r="13" spans="2:34" ht="14.25">
      <c r="B13" s="157" t="s">
        <v>128</v>
      </c>
      <c r="C13" s="15">
        <v>2.3</v>
      </c>
      <c r="D13" s="2">
        <v>1.3</v>
      </c>
      <c r="E13" s="2">
        <v>1</v>
      </c>
      <c r="F13" s="2">
        <v>0.7</v>
      </c>
      <c r="G13" s="16"/>
      <c r="H13" s="2">
        <v>0.5</v>
      </c>
      <c r="I13" s="2">
        <v>1.2</v>
      </c>
      <c r="J13" s="2">
        <v>1.1</v>
      </c>
      <c r="K13" s="2">
        <v>1.9</v>
      </c>
      <c r="L13" s="2">
        <v>2</v>
      </c>
      <c r="M13" s="2">
        <v>4.8</v>
      </c>
      <c r="N13" s="2">
        <v>4.7</v>
      </c>
      <c r="O13" s="2">
        <v>1.9</v>
      </c>
      <c r="P13" s="2">
        <v>4.7</v>
      </c>
      <c r="Q13" s="2">
        <v>3.5</v>
      </c>
      <c r="R13" s="2">
        <v>4.3</v>
      </c>
      <c r="S13" s="2">
        <v>3.6</v>
      </c>
      <c r="T13" s="2">
        <v>3</v>
      </c>
      <c r="U13" s="2">
        <v>3.7</v>
      </c>
      <c r="V13" s="2">
        <v>6.5</v>
      </c>
      <c r="W13" s="2">
        <v>3.3</v>
      </c>
      <c r="X13" s="2">
        <v>4.2</v>
      </c>
      <c r="Y13" s="2">
        <v>4.8</v>
      </c>
      <c r="Z13" s="2">
        <v>5.9</v>
      </c>
      <c r="AA13" s="2">
        <v>5</v>
      </c>
      <c r="AB13" s="2">
        <v>5.8</v>
      </c>
      <c r="AC13" s="2">
        <v>5.6</v>
      </c>
      <c r="AD13" s="2">
        <v>5.8</v>
      </c>
      <c r="AE13" s="2">
        <v>7.1</v>
      </c>
      <c r="AF13" s="2">
        <v>7.5</v>
      </c>
      <c r="AG13" s="2">
        <v>7.7</v>
      </c>
      <c r="AH13" s="17">
        <v>8.6</v>
      </c>
    </row>
    <row r="14" spans="2:34" ht="14.25">
      <c r="B14" s="158" t="s">
        <v>4</v>
      </c>
      <c r="C14" s="15">
        <v>2.1</v>
      </c>
      <c r="D14" s="2">
        <v>1.2</v>
      </c>
      <c r="E14" s="2">
        <v>1.1</v>
      </c>
      <c r="F14" s="2">
        <v>1.1</v>
      </c>
      <c r="G14" s="2">
        <v>0.5</v>
      </c>
      <c r="H14" s="16"/>
      <c r="I14" s="2">
        <v>0.8</v>
      </c>
      <c r="J14" s="2">
        <v>1.1</v>
      </c>
      <c r="K14" s="2">
        <v>1.5</v>
      </c>
      <c r="L14" s="2">
        <v>1.6</v>
      </c>
      <c r="M14" s="2">
        <v>4.3</v>
      </c>
      <c r="N14" s="2">
        <v>4.2</v>
      </c>
      <c r="O14" s="2">
        <v>1.5</v>
      </c>
      <c r="P14" s="2">
        <v>4.2</v>
      </c>
      <c r="Q14" s="2">
        <v>3</v>
      </c>
      <c r="R14" s="2">
        <v>3.9</v>
      </c>
      <c r="S14" s="2">
        <v>3.2</v>
      </c>
      <c r="T14" s="2">
        <v>2.6</v>
      </c>
      <c r="U14" s="2">
        <v>3.2</v>
      </c>
      <c r="V14" s="2">
        <v>6.1</v>
      </c>
      <c r="W14" s="2">
        <v>2.9</v>
      </c>
      <c r="X14" s="2">
        <v>3.7</v>
      </c>
      <c r="Y14" s="2">
        <v>4.4</v>
      </c>
      <c r="Z14" s="2">
        <v>5.5</v>
      </c>
      <c r="AA14" s="2">
        <v>4.5</v>
      </c>
      <c r="AB14" s="2">
        <v>5.3</v>
      </c>
      <c r="AC14" s="2">
        <v>5.2</v>
      </c>
      <c r="AD14" s="2">
        <v>5.4</v>
      </c>
      <c r="AE14" s="2">
        <v>6.7</v>
      </c>
      <c r="AF14" s="2">
        <v>7.1</v>
      </c>
      <c r="AG14" s="2">
        <v>7.3</v>
      </c>
      <c r="AH14" s="17">
        <v>8.3</v>
      </c>
    </row>
    <row r="15" spans="2:34" ht="14.25">
      <c r="B15" s="157" t="s">
        <v>5</v>
      </c>
      <c r="C15" s="15">
        <v>2.2</v>
      </c>
      <c r="D15" s="2">
        <v>1.5</v>
      </c>
      <c r="E15" s="2">
        <v>1.5</v>
      </c>
      <c r="F15" s="2">
        <v>1.7</v>
      </c>
      <c r="G15" s="2">
        <v>1.2</v>
      </c>
      <c r="H15" s="2">
        <v>0.8</v>
      </c>
      <c r="I15" s="16"/>
      <c r="J15" s="2">
        <v>1.7</v>
      </c>
      <c r="K15" s="2">
        <v>0.8</v>
      </c>
      <c r="L15" s="2">
        <v>0.9</v>
      </c>
      <c r="M15" s="2">
        <v>3.8</v>
      </c>
      <c r="N15" s="2">
        <v>3.7</v>
      </c>
      <c r="O15" s="2">
        <v>0.8</v>
      </c>
      <c r="P15" s="2">
        <v>3.7</v>
      </c>
      <c r="Q15" s="2">
        <v>2.5</v>
      </c>
      <c r="R15" s="2">
        <v>3.3</v>
      </c>
      <c r="S15" s="2">
        <v>2.9</v>
      </c>
      <c r="T15" s="2">
        <v>2.2</v>
      </c>
      <c r="U15" s="2">
        <v>2.7</v>
      </c>
      <c r="V15" s="2">
        <v>5.6</v>
      </c>
      <c r="W15" s="2">
        <v>2.3</v>
      </c>
      <c r="X15" s="2">
        <v>3.2</v>
      </c>
      <c r="Y15" s="2">
        <v>3.8</v>
      </c>
      <c r="Z15" s="2">
        <v>4.9</v>
      </c>
      <c r="AA15" s="2">
        <v>4</v>
      </c>
      <c r="AB15" s="2">
        <v>4.8</v>
      </c>
      <c r="AC15" s="2">
        <v>4.7</v>
      </c>
      <c r="AD15" s="2">
        <v>4.9</v>
      </c>
      <c r="AE15" s="2">
        <v>6.2</v>
      </c>
      <c r="AF15" s="2">
        <v>6.5</v>
      </c>
      <c r="AG15" s="2">
        <v>6.7</v>
      </c>
      <c r="AH15" s="17">
        <v>7.8</v>
      </c>
    </row>
    <row r="16" spans="2:34" ht="14.25">
      <c r="B16" s="157" t="s">
        <v>129</v>
      </c>
      <c r="C16" s="15">
        <v>2.7</v>
      </c>
      <c r="D16" s="2">
        <v>1.9</v>
      </c>
      <c r="E16" s="2">
        <v>1.7</v>
      </c>
      <c r="F16" s="2">
        <v>1.6</v>
      </c>
      <c r="G16" s="2">
        <v>1.1</v>
      </c>
      <c r="H16" s="2">
        <v>1.1</v>
      </c>
      <c r="I16" s="2">
        <v>1.7</v>
      </c>
      <c r="J16" s="16"/>
      <c r="K16" s="2">
        <v>2.3</v>
      </c>
      <c r="L16" s="2">
        <v>2.4</v>
      </c>
      <c r="M16" s="2">
        <v>4.8</v>
      </c>
      <c r="N16" s="2">
        <v>4.7</v>
      </c>
      <c r="O16" s="2">
        <v>2.3</v>
      </c>
      <c r="P16" s="2">
        <v>4.7</v>
      </c>
      <c r="Q16" s="2">
        <v>3.7</v>
      </c>
      <c r="R16" s="2">
        <v>4.4</v>
      </c>
      <c r="S16" s="2">
        <v>3.8</v>
      </c>
      <c r="T16" s="2">
        <v>3.3</v>
      </c>
      <c r="U16" s="2">
        <v>3.8</v>
      </c>
      <c r="V16" s="2">
        <v>6.3</v>
      </c>
      <c r="W16" s="2">
        <v>3.5</v>
      </c>
      <c r="X16" s="2">
        <v>4.2</v>
      </c>
      <c r="Y16" s="2">
        <v>4.8</v>
      </c>
      <c r="Z16" s="2">
        <v>5.7</v>
      </c>
      <c r="AA16" s="2">
        <v>4.9</v>
      </c>
      <c r="AB16" s="2">
        <v>5.6</v>
      </c>
      <c r="AC16" s="2">
        <v>6.3</v>
      </c>
      <c r="AD16" s="2">
        <v>5.8</v>
      </c>
      <c r="AE16" s="2">
        <v>6.8</v>
      </c>
      <c r="AF16" s="2">
        <v>7.1</v>
      </c>
      <c r="AG16" s="2">
        <v>7.3</v>
      </c>
      <c r="AH16" s="17">
        <v>9.3</v>
      </c>
    </row>
    <row r="17" spans="2:34" ht="14.25">
      <c r="B17" s="157" t="s">
        <v>6</v>
      </c>
      <c r="C17" s="15">
        <v>2.8</v>
      </c>
      <c r="D17" s="2">
        <v>2.2</v>
      </c>
      <c r="E17" s="2">
        <v>2.2</v>
      </c>
      <c r="F17" s="2">
        <v>2.4</v>
      </c>
      <c r="G17" s="2">
        <v>1.9</v>
      </c>
      <c r="H17" s="2">
        <v>1.5</v>
      </c>
      <c r="I17" s="2">
        <v>0.8</v>
      </c>
      <c r="J17" s="2">
        <v>2.3</v>
      </c>
      <c r="K17" s="16"/>
      <c r="L17" s="2">
        <v>0.7</v>
      </c>
      <c r="M17" s="2">
        <v>4</v>
      </c>
      <c r="N17" s="2">
        <v>3.8</v>
      </c>
      <c r="O17" s="2">
        <v>0.9</v>
      </c>
      <c r="P17" s="2">
        <v>3.8</v>
      </c>
      <c r="Q17" s="2">
        <v>2.7</v>
      </c>
      <c r="R17" s="2">
        <v>3.5</v>
      </c>
      <c r="S17" s="2">
        <v>3.2</v>
      </c>
      <c r="T17" s="2">
        <v>2.5</v>
      </c>
      <c r="U17" s="2">
        <v>2.9</v>
      </c>
      <c r="V17" s="2">
        <v>5.7</v>
      </c>
      <c r="W17" s="2">
        <v>2.5</v>
      </c>
      <c r="X17" s="2">
        <v>3.3</v>
      </c>
      <c r="Y17" s="2">
        <v>4</v>
      </c>
      <c r="Z17" s="2">
        <v>5.1</v>
      </c>
      <c r="AA17" s="2">
        <v>4.2</v>
      </c>
      <c r="AB17" s="2">
        <v>4.9</v>
      </c>
      <c r="AC17" s="2">
        <v>4.9</v>
      </c>
      <c r="AD17" s="2">
        <v>5</v>
      </c>
      <c r="AE17" s="2">
        <v>6.3</v>
      </c>
      <c r="AF17" s="2">
        <v>6.7</v>
      </c>
      <c r="AG17" s="2">
        <v>6.9</v>
      </c>
      <c r="AH17" s="17">
        <v>7.9</v>
      </c>
    </row>
    <row r="18" spans="2:34" ht="14.25">
      <c r="B18" s="157" t="s">
        <v>7</v>
      </c>
      <c r="C18" s="15">
        <v>2.9</v>
      </c>
      <c r="D18" s="2">
        <v>2.3</v>
      </c>
      <c r="E18" s="2">
        <v>2.3</v>
      </c>
      <c r="F18" s="2">
        <v>2.5</v>
      </c>
      <c r="G18" s="2">
        <v>2</v>
      </c>
      <c r="H18" s="2">
        <v>1.6</v>
      </c>
      <c r="I18" s="2">
        <v>0.9</v>
      </c>
      <c r="J18" s="2">
        <v>2.4</v>
      </c>
      <c r="K18" s="2">
        <v>0.7</v>
      </c>
      <c r="L18" s="16"/>
      <c r="M18" s="2">
        <v>3.9</v>
      </c>
      <c r="N18" s="2">
        <v>3.8</v>
      </c>
      <c r="O18" s="2">
        <v>0.9</v>
      </c>
      <c r="P18" s="2">
        <v>3.8</v>
      </c>
      <c r="Q18" s="2">
        <v>2.6</v>
      </c>
      <c r="R18" s="2">
        <v>3.5</v>
      </c>
      <c r="S18" s="2">
        <v>3.2</v>
      </c>
      <c r="T18" s="2">
        <v>2.5</v>
      </c>
      <c r="U18" s="2">
        <v>2.8</v>
      </c>
      <c r="V18" s="2">
        <v>5.7</v>
      </c>
      <c r="W18" s="2">
        <v>2.5</v>
      </c>
      <c r="X18" s="2">
        <v>3.3</v>
      </c>
      <c r="Y18" s="2">
        <v>4</v>
      </c>
      <c r="Z18" s="2">
        <v>5</v>
      </c>
      <c r="AA18" s="2">
        <v>4.1</v>
      </c>
      <c r="AB18" s="2">
        <v>4.9</v>
      </c>
      <c r="AC18" s="2">
        <v>4.9</v>
      </c>
      <c r="AD18" s="2">
        <v>5</v>
      </c>
      <c r="AE18" s="2">
        <v>6.3</v>
      </c>
      <c r="AF18" s="2">
        <v>6.7</v>
      </c>
      <c r="AG18" s="2">
        <v>6.9</v>
      </c>
      <c r="AH18" s="17">
        <v>7.9</v>
      </c>
    </row>
    <row r="19" spans="2:34" ht="14.25">
      <c r="B19" s="157" t="s">
        <v>8</v>
      </c>
      <c r="C19" s="15">
        <v>4.6</v>
      </c>
      <c r="D19" s="2">
        <v>4.5</v>
      </c>
      <c r="E19" s="2">
        <v>4.8</v>
      </c>
      <c r="F19" s="2">
        <v>5.2</v>
      </c>
      <c r="G19" s="2">
        <v>4.8</v>
      </c>
      <c r="H19" s="2">
        <v>4.3</v>
      </c>
      <c r="I19" s="2">
        <v>3.8</v>
      </c>
      <c r="J19" s="2">
        <v>4.8</v>
      </c>
      <c r="K19" s="2">
        <v>4</v>
      </c>
      <c r="L19" s="2">
        <v>3.9</v>
      </c>
      <c r="M19" s="16"/>
      <c r="N19" s="2">
        <v>0.3</v>
      </c>
      <c r="O19" s="2">
        <v>3.2</v>
      </c>
      <c r="P19" s="2">
        <v>0.6</v>
      </c>
      <c r="Q19" s="2">
        <v>1.4</v>
      </c>
      <c r="R19" s="2">
        <v>0.6</v>
      </c>
      <c r="S19" s="2">
        <v>3.8</v>
      </c>
      <c r="T19" s="2">
        <v>3.1</v>
      </c>
      <c r="U19" s="2">
        <v>2.4</v>
      </c>
      <c r="V19" s="2">
        <v>2.9</v>
      </c>
      <c r="W19" s="2">
        <v>1.7</v>
      </c>
      <c r="X19" s="2">
        <v>0.8</v>
      </c>
      <c r="Y19" s="2">
        <v>1.2</v>
      </c>
      <c r="Z19" s="2">
        <v>2.3</v>
      </c>
      <c r="AA19" s="2">
        <v>1.2</v>
      </c>
      <c r="AB19" s="2">
        <v>2</v>
      </c>
      <c r="AC19" s="2">
        <v>2.4</v>
      </c>
      <c r="AD19" s="2">
        <v>2.2</v>
      </c>
      <c r="AE19" s="2">
        <v>3.5</v>
      </c>
      <c r="AF19" s="2">
        <v>3.9</v>
      </c>
      <c r="AG19" s="2">
        <v>4.1</v>
      </c>
      <c r="AH19" s="17">
        <v>5.5</v>
      </c>
    </row>
    <row r="20" spans="2:34" ht="14.25">
      <c r="B20" s="157" t="s">
        <v>9</v>
      </c>
      <c r="C20" s="15">
        <v>4.5</v>
      </c>
      <c r="D20" s="2">
        <v>4.4</v>
      </c>
      <c r="E20" s="2">
        <v>4.7</v>
      </c>
      <c r="F20" s="2">
        <v>5.1</v>
      </c>
      <c r="G20" s="2">
        <v>4.7</v>
      </c>
      <c r="H20" s="2">
        <v>4.2</v>
      </c>
      <c r="I20" s="2">
        <v>3.7</v>
      </c>
      <c r="J20" s="2">
        <v>4.7</v>
      </c>
      <c r="K20" s="2">
        <v>3.8</v>
      </c>
      <c r="L20" s="2">
        <v>3.8</v>
      </c>
      <c r="M20" s="2">
        <v>0.3</v>
      </c>
      <c r="N20" s="16"/>
      <c r="O20" s="2">
        <v>3.1</v>
      </c>
      <c r="P20" s="2">
        <v>0.6</v>
      </c>
      <c r="Q20" s="2">
        <v>1.3</v>
      </c>
      <c r="R20" s="2">
        <v>0.6</v>
      </c>
      <c r="S20" s="2">
        <v>3.7</v>
      </c>
      <c r="T20" s="2">
        <v>3</v>
      </c>
      <c r="U20" s="2">
        <v>2.3</v>
      </c>
      <c r="V20" s="2">
        <v>2.6</v>
      </c>
      <c r="W20" s="2">
        <v>1.5</v>
      </c>
      <c r="X20" s="2">
        <v>0.6</v>
      </c>
      <c r="Y20" s="2">
        <v>0.9</v>
      </c>
      <c r="Z20" s="2">
        <v>2</v>
      </c>
      <c r="AA20" s="2">
        <v>0.9</v>
      </c>
      <c r="AB20" s="2">
        <v>1.8</v>
      </c>
      <c r="AC20" s="2">
        <v>2.2</v>
      </c>
      <c r="AD20" s="2">
        <v>1.9</v>
      </c>
      <c r="AE20" s="2">
        <v>3.2</v>
      </c>
      <c r="AF20" s="2">
        <v>3.6</v>
      </c>
      <c r="AG20" s="2">
        <v>3.8</v>
      </c>
      <c r="AH20" s="17">
        <v>5.3</v>
      </c>
    </row>
    <row r="21" spans="2:34" ht="14.25">
      <c r="B21" s="157" t="s">
        <v>10</v>
      </c>
      <c r="C21" s="15">
        <v>2.4</v>
      </c>
      <c r="D21" s="2">
        <v>1.9</v>
      </c>
      <c r="E21" s="2">
        <v>2.1</v>
      </c>
      <c r="F21" s="2">
        <v>2.4</v>
      </c>
      <c r="G21" s="2">
        <v>1.9</v>
      </c>
      <c r="H21" s="2">
        <v>1.5</v>
      </c>
      <c r="I21" s="2">
        <v>0.8</v>
      </c>
      <c r="J21" s="2">
        <v>2.3</v>
      </c>
      <c r="K21" s="2">
        <v>0.9</v>
      </c>
      <c r="L21" s="2">
        <v>0.9</v>
      </c>
      <c r="M21" s="2">
        <v>3.2</v>
      </c>
      <c r="N21" s="2">
        <v>3.1</v>
      </c>
      <c r="O21" s="16"/>
      <c r="P21" s="2">
        <v>3</v>
      </c>
      <c r="Q21" s="2">
        <v>1.9</v>
      </c>
      <c r="R21" s="2">
        <v>2.7</v>
      </c>
      <c r="S21" s="2">
        <v>2.4</v>
      </c>
      <c r="T21" s="2">
        <v>1.7</v>
      </c>
      <c r="U21" s="2">
        <v>2.1</v>
      </c>
      <c r="V21" s="2">
        <v>4.9</v>
      </c>
      <c r="W21" s="2">
        <v>1.7</v>
      </c>
      <c r="X21" s="2">
        <v>2.6</v>
      </c>
      <c r="Y21" s="2">
        <v>3.2</v>
      </c>
      <c r="Z21" s="2">
        <v>4.3</v>
      </c>
      <c r="AA21" s="2">
        <v>3.4</v>
      </c>
      <c r="AB21" s="2">
        <v>4.1</v>
      </c>
      <c r="AC21" s="2">
        <v>4.2</v>
      </c>
      <c r="AD21" s="2">
        <v>4.3</v>
      </c>
      <c r="AE21" s="2">
        <v>5.5</v>
      </c>
      <c r="AF21" s="2">
        <v>5.9</v>
      </c>
      <c r="AG21" s="2">
        <v>6.1</v>
      </c>
      <c r="AH21" s="17">
        <v>7.3</v>
      </c>
    </row>
    <row r="22" spans="2:34" ht="14.25">
      <c r="B22" s="157" t="s">
        <v>11</v>
      </c>
      <c r="C22" s="15">
        <v>4.4</v>
      </c>
      <c r="D22" s="2">
        <v>4.3</v>
      </c>
      <c r="E22" s="2">
        <v>4.7</v>
      </c>
      <c r="F22" s="2">
        <v>5.1</v>
      </c>
      <c r="G22" s="2">
        <v>4.7</v>
      </c>
      <c r="H22" s="2">
        <v>4.2</v>
      </c>
      <c r="I22" s="2">
        <v>3.7</v>
      </c>
      <c r="J22" s="2">
        <v>4.7</v>
      </c>
      <c r="K22" s="2">
        <v>3.8</v>
      </c>
      <c r="L22" s="2">
        <v>3.8</v>
      </c>
      <c r="M22" s="2">
        <v>0.6</v>
      </c>
      <c r="N22" s="2">
        <v>0.6</v>
      </c>
      <c r="O22" s="2">
        <v>3</v>
      </c>
      <c r="P22" s="16"/>
      <c r="Q22" s="2">
        <v>1.2</v>
      </c>
      <c r="R22" s="2">
        <v>0.5</v>
      </c>
      <c r="S22" s="2">
        <v>3.7</v>
      </c>
      <c r="T22" s="2">
        <v>3</v>
      </c>
      <c r="U22" s="2">
        <v>2.3</v>
      </c>
      <c r="V22" s="2">
        <v>3.1</v>
      </c>
      <c r="W22" s="2">
        <v>1.6</v>
      </c>
      <c r="X22" s="2">
        <v>1</v>
      </c>
      <c r="Y22" s="2">
        <v>1.4</v>
      </c>
      <c r="Z22" s="2">
        <v>2.4</v>
      </c>
      <c r="AA22" s="2">
        <v>1.4</v>
      </c>
      <c r="AB22" s="2">
        <v>2.2</v>
      </c>
      <c r="AC22" s="2">
        <v>2.6</v>
      </c>
      <c r="AD22" s="2">
        <v>2.4</v>
      </c>
      <c r="AE22" s="2">
        <v>3.7</v>
      </c>
      <c r="AF22" s="2">
        <v>4.1</v>
      </c>
      <c r="AG22" s="2">
        <v>4.3</v>
      </c>
      <c r="AH22" s="17">
        <v>5.7</v>
      </c>
    </row>
    <row r="23" spans="2:34" ht="14.25">
      <c r="B23" s="157" t="s">
        <v>12</v>
      </c>
      <c r="C23" s="15">
        <v>3.3</v>
      </c>
      <c r="D23" s="2">
        <v>3.2</v>
      </c>
      <c r="E23" s="2">
        <v>3.5</v>
      </c>
      <c r="F23" s="2">
        <v>3.9</v>
      </c>
      <c r="G23" s="2">
        <v>3.5</v>
      </c>
      <c r="H23" s="2">
        <v>3</v>
      </c>
      <c r="I23" s="2">
        <v>2.5</v>
      </c>
      <c r="J23" s="2">
        <v>3.7</v>
      </c>
      <c r="K23" s="2">
        <v>2.7</v>
      </c>
      <c r="L23" s="2">
        <v>2.6</v>
      </c>
      <c r="M23" s="2">
        <v>1.4</v>
      </c>
      <c r="N23" s="2">
        <v>1.3</v>
      </c>
      <c r="O23" s="2">
        <v>1.9</v>
      </c>
      <c r="P23" s="2">
        <v>1.2</v>
      </c>
      <c r="Q23" s="16"/>
      <c r="R23" s="2">
        <v>0.9</v>
      </c>
      <c r="S23" s="2">
        <v>2.5</v>
      </c>
      <c r="T23" s="2">
        <v>1.8</v>
      </c>
      <c r="U23" s="2">
        <v>1.1</v>
      </c>
      <c r="V23" s="2">
        <v>3.2</v>
      </c>
      <c r="W23" s="2">
        <v>0.5</v>
      </c>
      <c r="X23" s="2">
        <v>0.9</v>
      </c>
      <c r="Y23" s="2">
        <v>1.5</v>
      </c>
      <c r="Z23" s="2">
        <v>2.6</v>
      </c>
      <c r="AA23" s="2">
        <v>1.7</v>
      </c>
      <c r="AB23" s="2">
        <v>2.4</v>
      </c>
      <c r="AC23" s="2">
        <v>2.8</v>
      </c>
      <c r="AD23" s="2">
        <v>2.6</v>
      </c>
      <c r="AE23" s="2">
        <v>3.8</v>
      </c>
      <c r="AF23" s="2">
        <v>4.2</v>
      </c>
      <c r="AG23" s="2">
        <v>4.4</v>
      </c>
      <c r="AH23" s="17">
        <v>5.8</v>
      </c>
    </row>
    <row r="24" spans="2:34" ht="14.25">
      <c r="B24" s="157" t="s">
        <v>13</v>
      </c>
      <c r="C24" s="15">
        <v>4.1</v>
      </c>
      <c r="D24" s="2">
        <v>4</v>
      </c>
      <c r="E24" s="2">
        <v>4.3</v>
      </c>
      <c r="F24" s="2">
        <v>4.7</v>
      </c>
      <c r="G24" s="2">
        <v>4.3</v>
      </c>
      <c r="H24" s="2">
        <v>3.9</v>
      </c>
      <c r="I24" s="2">
        <v>3.3</v>
      </c>
      <c r="J24" s="2">
        <v>4.4</v>
      </c>
      <c r="K24" s="2">
        <v>3.5</v>
      </c>
      <c r="L24" s="2">
        <v>3.5</v>
      </c>
      <c r="M24" s="2">
        <v>0.6</v>
      </c>
      <c r="N24" s="2">
        <v>0.6</v>
      </c>
      <c r="O24" s="2">
        <v>2.7</v>
      </c>
      <c r="P24" s="2">
        <v>0.5</v>
      </c>
      <c r="Q24" s="2">
        <v>0.9</v>
      </c>
      <c r="R24" s="16"/>
      <c r="S24" s="2">
        <v>3.4</v>
      </c>
      <c r="T24" s="2">
        <v>2.7</v>
      </c>
      <c r="U24" s="2">
        <v>2</v>
      </c>
      <c r="V24" s="2">
        <v>3.1</v>
      </c>
      <c r="W24" s="2">
        <v>1.2</v>
      </c>
      <c r="X24" s="2">
        <v>1</v>
      </c>
      <c r="Y24" s="2">
        <v>1.4</v>
      </c>
      <c r="Z24" s="2">
        <v>2.5</v>
      </c>
      <c r="AA24" s="2">
        <v>1.4</v>
      </c>
      <c r="AB24" s="2">
        <v>2.2</v>
      </c>
      <c r="AC24" s="2">
        <v>2.6</v>
      </c>
      <c r="AD24" s="2">
        <v>2.5</v>
      </c>
      <c r="AE24" s="2">
        <v>3.7</v>
      </c>
      <c r="AF24" s="2">
        <v>4.1</v>
      </c>
      <c r="AG24" s="2">
        <v>4.3</v>
      </c>
      <c r="AH24" s="17">
        <v>5.7</v>
      </c>
    </row>
    <row r="25" spans="2:34" ht="14.25">
      <c r="B25" s="157" t="s">
        <v>14</v>
      </c>
      <c r="C25" s="15">
        <v>2.4</v>
      </c>
      <c r="D25" s="2">
        <v>2.7</v>
      </c>
      <c r="E25" s="2">
        <v>3.3</v>
      </c>
      <c r="F25" s="2">
        <v>3.9</v>
      </c>
      <c r="G25" s="2">
        <v>3.6</v>
      </c>
      <c r="H25" s="2">
        <v>3.2</v>
      </c>
      <c r="I25" s="2">
        <v>2.9</v>
      </c>
      <c r="J25" s="2">
        <v>3.8</v>
      </c>
      <c r="K25" s="2">
        <v>3.2</v>
      </c>
      <c r="L25" s="2">
        <v>3.2</v>
      </c>
      <c r="M25" s="2">
        <v>3.8</v>
      </c>
      <c r="N25" s="2">
        <v>3.7</v>
      </c>
      <c r="O25" s="2">
        <v>2.4</v>
      </c>
      <c r="P25" s="2">
        <v>3.7</v>
      </c>
      <c r="Q25" s="2">
        <v>2.5</v>
      </c>
      <c r="R25" s="2">
        <v>3.4</v>
      </c>
      <c r="S25" s="16"/>
      <c r="T25" s="2">
        <v>0.7</v>
      </c>
      <c r="U25" s="2">
        <v>2.5</v>
      </c>
      <c r="V25" s="2">
        <v>5.6</v>
      </c>
      <c r="W25" s="2">
        <v>2.3</v>
      </c>
      <c r="X25" s="2">
        <v>3.2</v>
      </c>
      <c r="Y25" s="2">
        <v>3.8</v>
      </c>
      <c r="Z25" s="2">
        <v>4.9</v>
      </c>
      <c r="AA25" s="2">
        <v>4</v>
      </c>
      <c r="AB25" s="2">
        <v>4.8</v>
      </c>
      <c r="AC25" s="2">
        <v>4.8</v>
      </c>
      <c r="AD25" s="2">
        <v>4.9</v>
      </c>
      <c r="AE25" s="2">
        <v>6.2</v>
      </c>
      <c r="AF25" s="2">
        <v>6.6</v>
      </c>
      <c r="AG25" s="2">
        <v>6.8</v>
      </c>
      <c r="AH25" s="17">
        <v>7.8</v>
      </c>
    </row>
    <row r="26" spans="2:34" ht="14.25">
      <c r="B26" s="157" t="s">
        <v>15</v>
      </c>
      <c r="C26" s="15">
        <v>2</v>
      </c>
      <c r="D26" s="2">
        <v>2.2</v>
      </c>
      <c r="E26" s="2">
        <v>2.7</v>
      </c>
      <c r="F26" s="2">
        <v>3.3</v>
      </c>
      <c r="G26" s="2">
        <v>3</v>
      </c>
      <c r="H26" s="2">
        <v>2.6</v>
      </c>
      <c r="I26" s="2">
        <v>2.2</v>
      </c>
      <c r="J26" s="2">
        <v>3.3</v>
      </c>
      <c r="K26" s="2">
        <v>2.5</v>
      </c>
      <c r="L26" s="2">
        <v>2.5</v>
      </c>
      <c r="M26" s="2">
        <v>3.1</v>
      </c>
      <c r="N26" s="2">
        <v>3</v>
      </c>
      <c r="O26" s="2">
        <v>1.7</v>
      </c>
      <c r="P26" s="2">
        <v>3</v>
      </c>
      <c r="Q26" s="2">
        <v>1.8</v>
      </c>
      <c r="R26" s="2">
        <v>2.7</v>
      </c>
      <c r="S26" s="2">
        <v>0.7</v>
      </c>
      <c r="T26" s="16"/>
      <c r="U26" s="2">
        <v>1.8</v>
      </c>
      <c r="V26" s="2">
        <v>4.9</v>
      </c>
      <c r="W26" s="2">
        <v>1.7</v>
      </c>
      <c r="X26" s="2">
        <v>2.5</v>
      </c>
      <c r="Y26" s="2">
        <v>3.2</v>
      </c>
      <c r="Z26" s="2">
        <v>4.3</v>
      </c>
      <c r="AA26" s="2">
        <v>3.4</v>
      </c>
      <c r="AB26" s="2">
        <v>4.1</v>
      </c>
      <c r="AC26" s="2">
        <v>4.2</v>
      </c>
      <c r="AD26" s="2">
        <v>4.4</v>
      </c>
      <c r="AE26" s="2">
        <v>5.5</v>
      </c>
      <c r="AF26" s="2">
        <v>5.9</v>
      </c>
      <c r="AG26" s="2">
        <v>6.1</v>
      </c>
      <c r="AH26" s="17">
        <v>7.2</v>
      </c>
    </row>
    <row r="27" spans="2:34" ht="14.25">
      <c r="B27" s="157" t="s">
        <v>16</v>
      </c>
      <c r="C27" s="15">
        <v>3.3</v>
      </c>
      <c r="D27" s="2">
        <v>3.3</v>
      </c>
      <c r="E27" s="2">
        <v>3.7</v>
      </c>
      <c r="F27" s="2">
        <v>4.1</v>
      </c>
      <c r="G27" s="2">
        <v>3.7</v>
      </c>
      <c r="H27" s="2">
        <v>3.2</v>
      </c>
      <c r="I27" s="2">
        <v>2.7</v>
      </c>
      <c r="J27" s="2">
        <v>3.8</v>
      </c>
      <c r="K27" s="2">
        <v>2.9</v>
      </c>
      <c r="L27" s="2">
        <v>2.8</v>
      </c>
      <c r="M27" s="2">
        <v>2.4</v>
      </c>
      <c r="N27" s="2">
        <v>2.3</v>
      </c>
      <c r="O27" s="2">
        <v>2.1</v>
      </c>
      <c r="P27" s="2">
        <v>2.3</v>
      </c>
      <c r="Q27" s="2">
        <v>1.1</v>
      </c>
      <c r="R27" s="2">
        <v>2</v>
      </c>
      <c r="S27" s="2">
        <v>2.5</v>
      </c>
      <c r="T27" s="2">
        <v>1.8</v>
      </c>
      <c r="U27" s="16"/>
      <c r="V27" s="2">
        <v>4.2</v>
      </c>
      <c r="W27" s="2">
        <v>0.8</v>
      </c>
      <c r="X27" s="2">
        <v>1.8</v>
      </c>
      <c r="Y27" s="2">
        <v>2.4</v>
      </c>
      <c r="Z27" s="2">
        <v>3.5</v>
      </c>
      <c r="AA27" s="2">
        <v>2.6</v>
      </c>
      <c r="AB27" s="2">
        <v>3.4</v>
      </c>
      <c r="AC27" s="2">
        <v>3.6</v>
      </c>
      <c r="AD27" s="2">
        <v>3.5</v>
      </c>
      <c r="AE27" s="2">
        <v>4.8</v>
      </c>
      <c r="AF27" s="2">
        <v>5.2</v>
      </c>
      <c r="AG27" s="2">
        <v>5.4</v>
      </c>
      <c r="AH27" s="17">
        <v>6.6</v>
      </c>
    </row>
    <row r="28" spans="2:34" ht="14.25">
      <c r="B28" s="157" t="s">
        <v>17</v>
      </c>
      <c r="C28" s="15">
        <v>6.4</v>
      </c>
      <c r="D28" s="2">
        <v>6.2</v>
      </c>
      <c r="E28" s="2">
        <v>6.6</v>
      </c>
      <c r="F28" s="2">
        <v>7</v>
      </c>
      <c r="G28" s="2">
        <v>6.5</v>
      </c>
      <c r="H28" s="2">
        <v>6.1</v>
      </c>
      <c r="I28" s="2">
        <v>5.6</v>
      </c>
      <c r="J28" s="2">
        <v>6.3</v>
      </c>
      <c r="K28" s="2">
        <v>5.7</v>
      </c>
      <c r="L28" s="2">
        <v>5.7</v>
      </c>
      <c r="M28" s="2">
        <v>2.9</v>
      </c>
      <c r="N28" s="2">
        <v>2.6</v>
      </c>
      <c r="O28" s="2">
        <v>4.9</v>
      </c>
      <c r="P28" s="2">
        <v>3.1</v>
      </c>
      <c r="Q28" s="2">
        <v>3.2</v>
      </c>
      <c r="R28" s="2">
        <v>3.1</v>
      </c>
      <c r="S28" s="2">
        <v>5.6</v>
      </c>
      <c r="T28" s="2">
        <v>4.9</v>
      </c>
      <c r="U28" s="2">
        <v>4.2</v>
      </c>
      <c r="V28" s="16"/>
      <c r="W28" s="2">
        <v>3.4</v>
      </c>
      <c r="X28" s="2">
        <v>2.5</v>
      </c>
      <c r="Y28" s="2">
        <v>1.9</v>
      </c>
      <c r="Z28" s="2">
        <v>0.8</v>
      </c>
      <c r="AA28" s="2">
        <v>2.5</v>
      </c>
      <c r="AB28" s="2">
        <v>2.1</v>
      </c>
      <c r="AC28" s="2">
        <v>2.4</v>
      </c>
      <c r="AD28" s="2">
        <v>1.8</v>
      </c>
      <c r="AE28" s="2">
        <v>1.7</v>
      </c>
      <c r="AF28" s="2">
        <v>1.5</v>
      </c>
      <c r="AG28" s="2">
        <v>1.7</v>
      </c>
      <c r="AH28" s="17">
        <v>3.5</v>
      </c>
    </row>
    <row r="29" spans="2:34" ht="14.25">
      <c r="B29" s="157" t="s">
        <v>130</v>
      </c>
      <c r="C29" s="15">
        <v>3.1</v>
      </c>
      <c r="D29" s="2">
        <v>3</v>
      </c>
      <c r="E29" s="2">
        <v>3.3</v>
      </c>
      <c r="F29" s="2">
        <v>3.7</v>
      </c>
      <c r="G29" s="2">
        <v>3.3</v>
      </c>
      <c r="H29" s="2">
        <v>2.9</v>
      </c>
      <c r="I29" s="2">
        <v>2.3</v>
      </c>
      <c r="J29" s="2">
        <v>3.5</v>
      </c>
      <c r="K29" s="2">
        <v>2.5</v>
      </c>
      <c r="L29" s="2">
        <v>2.5</v>
      </c>
      <c r="M29" s="2">
        <v>1.7</v>
      </c>
      <c r="N29" s="2">
        <v>1.5</v>
      </c>
      <c r="O29" s="2">
        <v>1.7</v>
      </c>
      <c r="P29" s="2">
        <v>1.6</v>
      </c>
      <c r="Q29" s="2">
        <v>0.5</v>
      </c>
      <c r="R29" s="2">
        <v>1.2</v>
      </c>
      <c r="S29" s="2">
        <v>2.3</v>
      </c>
      <c r="T29" s="2">
        <v>1.7</v>
      </c>
      <c r="U29" s="2">
        <v>0.8</v>
      </c>
      <c r="V29" s="2">
        <v>3.4</v>
      </c>
      <c r="W29" s="16"/>
      <c r="X29" s="2">
        <v>1</v>
      </c>
      <c r="Y29" s="2">
        <v>1.7</v>
      </c>
      <c r="Z29" s="2">
        <v>2.7</v>
      </c>
      <c r="AA29" s="2">
        <v>1.8</v>
      </c>
      <c r="AB29" s="2">
        <v>2.6</v>
      </c>
      <c r="AC29" s="2">
        <v>2.9</v>
      </c>
      <c r="AD29" s="2">
        <v>2.8</v>
      </c>
      <c r="AE29" s="2">
        <v>4</v>
      </c>
      <c r="AF29" s="2">
        <v>4.4</v>
      </c>
      <c r="AG29" s="2">
        <v>4.6</v>
      </c>
      <c r="AH29" s="17">
        <v>6</v>
      </c>
    </row>
    <row r="30" spans="2:34" ht="14.25">
      <c r="B30" s="157" t="s">
        <v>18</v>
      </c>
      <c r="C30" s="15">
        <v>4</v>
      </c>
      <c r="D30" s="2">
        <v>3.9</v>
      </c>
      <c r="E30" s="2">
        <v>4.2</v>
      </c>
      <c r="F30" s="2">
        <v>4.6</v>
      </c>
      <c r="G30" s="2">
        <v>4.2</v>
      </c>
      <c r="H30" s="2">
        <v>3.7</v>
      </c>
      <c r="I30" s="2">
        <v>3.2</v>
      </c>
      <c r="J30" s="2">
        <v>4.2</v>
      </c>
      <c r="K30" s="2">
        <v>3.3</v>
      </c>
      <c r="L30" s="2">
        <v>3.3</v>
      </c>
      <c r="M30" s="2">
        <v>0.8</v>
      </c>
      <c r="N30" s="2">
        <v>0.6</v>
      </c>
      <c r="O30" s="2">
        <v>2.6</v>
      </c>
      <c r="P30" s="2">
        <v>1</v>
      </c>
      <c r="Q30" s="2">
        <v>0.9</v>
      </c>
      <c r="R30" s="2">
        <v>1</v>
      </c>
      <c r="S30" s="2">
        <v>3.2</v>
      </c>
      <c r="T30" s="2">
        <v>2.5</v>
      </c>
      <c r="U30" s="2">
        <v>1.8</v>
      </c>
      <c r="V30" s="2">
        <v>2.5</v>
      </c>
      <c r="W30" s="2">
        <v>1</v>
      </c>
      <c r="X30" s="16"/>
      <c r="Y30" s="2">
        <v>0.7</v>
      </c>
      <c r="Z30" s="2">
        <v>1.8</v>
      </c>
      <c r="AA30" s="2">
        <v>0.9</v>
      </c>
      <c r="AB30" s="2">
        <v>1.7</v>
      </c>
      <c r="AC30" s="2">
        <v>2.1</v>
      </c>
      <c r="AD30" s="2">
        <v>1.8</v>
      </c>
      <c r="AE30" s="2">
        <v>3.1</v>
      </c>
      <c r="AF30" s="2">
        <v>3.5</v>
      </c>
      <c r="AG30" s="2">
        <v>3.7</v>
      </c>
      <c r="AH30" s="17">
        <v>5.1</v>
      </c>
    </row>
    <row r="31" spans="2:34" ht="14.25">
      <c r="B31" s="157" t="s">
        <v>19</v>
      </c>
      <c r="C31" s="15">
        <v>4.6</v>
      </c>
      <c r="D31" s="2">
        <v>4.5</v>
      </c>
      <c r="E31" s="2">
        <v>4.8</v>
      </c>
      <c r="F31" s="2">
        <v>5.2</v>
      </c>
      <c r="G31" s="2">
        <v>4.8</v>
      </c>
      <c r="H31" s="2">
        <v>4.4</v>
      </c>
      <c r="I31" s="2">
        <v>3.8</v>
      </c>
      <c r="J31" s="2">
        <v>4.8</v>
      </c>
      <c r="K31" s="2">
        <v>4</v>
      </c>
      <c r="L31" s="2">
        <v>4</v>
      </c>
      <c r="M31" s="2">
        <v>1.2</v>
      </c>
      <c r="N31" s="2">
        <v>0.9</v>
      </c>
      <c r="O31" s="2">
        <v>3.2</v>
      </c>
      <c r="P31" s="2">
        <v>1.4</v>
      </c>
      <c r="Q31" s="2">
        <v>1.5</v>
      </c>
      <c r="R31" s="2">
        <v>1.4</v>
      </c>
      <c r="S31" s="2">
        <v>3.8</v>
      </c>
      <c r="T31" s="2">
        <v>3.2</v>
      </c>
      <c r="U31" s="2">
        <v>2.4</v>
      </c>
      <c r="V31" s="2">
        <v>1.9</v>
      </c>
      <c r="W31" s="2">
        <v>1.7</v>
      </c>
      <c r="X31" s="2">
        <v>0.7</v>
      </c>
      <c r="Y31" s="16"/>
      <c r="Z31" s="2">
        <v>1.2</v>
      </c>
      <c r="AA31" s="2">
        <v>0.9</v>
      </c>
      <c r="AB31" s="2">
        <v>1.2</v>
      </c>
      <c r="AC31" s="2">
        <v>1.7</v>
      </c>
      <c r="AD31" s="2">
        <v>1.4</v>
      </c>
      <c r="AE31" s="2">
        <v>2.5</v>
      </c>
      <c r="AF31" s="2">
        <v>2.9</v>
      </c>
      <c r="AG31" s="2">
        <v>3.1</v>
      </c>
      <c r="AH31" s="17">
        <v>4.6</v>
      </c>
    </row>
    <row r="32" spans="2:34" ht="14.25">
      <c r="B32" s="157" t="s">
        <v>20</v>
      </c>
      <c r="C32" s="15">
        <v>5.7</v>
      </c>
      <c r="D32" s="2">
        <v>5.6</v>
      </c>
      <c r="E32" s="2">
        <v>5.9</v>
      </c>
      <c r="F32" s="2">
        <v>6.3</v>
      </c>
      <c r="G32" s="2">
        <v>5.9</v>
      </c>
      <c r="H32" s="2">
        <v>5.5</v>
      </c>
      <c r="I32" s="2">
        <v>4.9</v>
      </c>
      <c r="J32" s="2">
        <v>5.7</v>
      </c>
      <c r="K32" s="2">
        <v>5.1</v>
      </c>
      <c r="L32" s="2">
        <v>5</v>
      </c>
      <c r="M32" s="2">
        <v>2.3</v>
      </c>
      <c r="N32" s="2">
        <v>2</v>
      </c>
      <c r="O32" s="2">
        <v>4.3</v>
      </c>
      <c r="P32" s="2">
        <v>2.4</v>
      </c>
      <c r="Q32" s="2">
        <v>2.6</v>
      </c>
      <c r="R32" s="2">
        <v>2.5</v>
      </c>
      <c r="S32" s="2">
        <v>4.9</v>
      </c>
      <c r="T32" s="2">
        <v>4.3</v>
      </c>
      <c r="U32" s="2">
        <v>3.5</v>
      </c>
      <c r="V32" s="2">
        <v>0.8</v>
      </c>
      <c r="W32" s="2">
        <v>2.7</v>
      </c>
      <c r="X32" s="2">
        <v>1.8</v>
      </c>
      <c r="Y32" s="2">
        <v>1.2</v>
      </c>
      <c r="Z32" s="16"/>
      <c r="AA32" s="2">
        <v>1.8</v>
      </c>
      <c r="AB32" s="2">
        <v>1.4</v>
      </c>
      <c r="AC32" s="2">
        <v>1.8</v>
      </c>
      <c r="AD32" s="2">
        <v>1.3</v>
      </c>
      <c r="AE32" s="2">
        <v>1.6</v>
      </c>
      <c r="AF32" s="2">
        <v>1.8</v>
      </c>
      <c r="AG32" s="2">
        <v>2</v>
      </c>
      <c r="AH32" s="17">
        <v>3.7</v>
      </c>
    </row>
    <row r="33" spans="2:34" ht="14.25">
      <c r="B33" s="157" t="s">
        <v>21</v>
      </c>
      <c r="C33" s="15">
        <v>4.8</v>
      </c>
      <c r="D33" s="2">
        <v>4.7</v>
      </c>
      <c r="E33" s="2">
        <v>5</v>
      </c>
      <c r="F33" s="2">
        <v>5.4</v>
      </c>
      <c r="G33" s="2">
        <v>5</v>
      </c>
      <c r="H33" s="2">
        <v>4.5</v>
      </c>
      <c r="I33" s="2">
        <v>4</v>
      </c>
      <c r="J33" s="2">
        <v>4.9</v>
      </c>
      <c r="K33" s="2">
        <v>4.2</v>
      </c>
      <c r="L33" s="2">
        <v>4.1</v>
      </c>
      <c r="M33" s="2">
        <v>1.2</v>
      </c>
      <c r="N33" s="2">
        <v>0.9</v>
      </c>
      <c r="O33" s="2">
        <v>3.4</v>
      </c>
      <c r="P33" s="2">
        <v>1.4</v>
      </c>
      <c r="Q33" s="2">
        <v>1.7</v>
      </c>
      <c r="R33" s="2">
        <v>1.4</v>
      </c>
      <c r="S33" s="2">
        <v>4</v>
      </c>
      <c r="T33" s="2">
        <v>3.4</v>
      </c>
      <c r="U33" s="2">
        <v>2.6</v>
      </c>
      <c r="V33" s="2">
        <v>2.5</v>
      </c>
      <c r="W33" s="2">
        <v>1.8</v>
      </c>
      <c r="X33" s="2">
        <v>0.9</v>
      </c>
      <c r="Y33" s="2">
        <v>0.9</v>
      </c>
      <c r="Z33" s="2">
        <v>1.8</v>
      </c>
      <c r="AA33" s="16"/>
      <c r="AB33" s="2">
        <v>1.4</v>
      </c>
      <c r="AC33" s="2">
        <v>1.8</v>
      </c>
      <c r="AD33" s="2">
        <v>1.6</v>
      </c>
      <c r="AE33" s="2">
        <v>3</v>
      </c>
      <c r="AF33" s="2">
        <v>3.5</v>
      </c>
      <c r="AG33" s="2">
        <v>3.7</v>
      </c>
      <c r="AH33" s="17">
        <v>5.1</v>
      </c>
    </row>
    <row r="34" spans="2:34" ht="14.25">
      <c r="B34" s="157" t="s">
        <v>22</v>
      </c>
      <c r="C34" s="15">
        <v>5.6</v>
      </c>
      <c r="D34" s="2">
        <v>5.5</v>
      </c>
      <c r="E34" s="2">
        <v>5.8</v>
      </c>
      <c r="F34" s="2">
        <v>6.2</v>
      </c>
      <c r="G34" s="2">
        <v>5.8</v>
      </c>
      <c r="H34" s="2">
        <v>5.3</v>
      </c>
      <c r="I34" s="2">
        <v>4.8</v>
      </c>
      <c r="J34" s="2">
        <v>5.6</v>
      </c>
      <c r="K34" s="2">
        <v>4.9</v>
      </c>
      <c r="L34" s="2">
        <v>4.9</v>
      </c>
      <c r="M34" s="2">
        <v>2</v>
      </c>
      <c r="N34" s="2">
        <v>1.8</v>
      </c>
      <c r="O34" s="2">
        <v>4.1</v>
      </c>
      <c r="P34" s="2">
        <v>2.2</v>
      </c>
      <c r="Q34" s="2">
        <v>2.4</v>
      </c>
      <c r="R34" s="2">
        <v>2.2</v>
      </c>
      <c r="S34" s="2">
        <v>4.8</v>
      </c>
      <c r="T34" s="2">
        <v>4.1</v>
      </c>
      <c r="U34" s="2">
        <v>3.4</v>
      </c>
      <c r="V34" s="2">
        <v>2.1</v>
      </c>
      <c r="W34" s="2">
        <v>2.6</v>
      </c>
      <c r="X34" s="2">
        <v>1.7</v>
      </c>
      <c r="Y34" s="2">
        <v>1.2</v>
      </c>
      <c r="Z34" s="2">
        <v>1.4</v>
      </c>
      <c r="AA34" s="2">
        <v>1.4</v>
      </c>
      <c r="AB34" s="16"/>
      <c r="AC34" s="2">
        <v>0.7</v>
      </c>
      <c r="AD34" s="2">
        <v>0.5</v>
      </c>
      <c r="AE34" s="2">
        <v>2.2</v>
      </c>
      <c r="AF34" s="2">
        <v>2.7</v>
      </c>
      <c r="AG34" s="2">
        <v>2.9</v>
      </c>
      <c r="AH34" s="17">
        <v>4.5</v>
      </c>
    </row>
    <row r="35" spans="2:34" ht="14.25">
      <c r="B35" s="157" t="s">
        <v>23</v>
      </c>
      <c r="C35" s="15">
        <v>5.4</v>
      </c>
      <c r="D35" s="2">
        <v>5.3</v>
      </c>
      <c r="E35" s="2">
        <v>5.6</v>
      </c>
      <c r="F35" s="2">
        <v>6</v>
      </c>
      <c r="G35" s="2">
        <v>5.6</v>
      </c>
      <c r="H35" s="2">
        <v>5.2</v>
      </c>
      <c r="I35" s="2">
        <v>4.7</v>
      </c>
      <c r="J35" s="2">
        <v>6.3</v>
      </c>
      <c r="K35" s="2">
        <v>4.9</v>
      </c>
      <c r="L35" s="2">
        <v>4.9</v>
      </c>
      <c r="M35" s="2">
        <v>2.4</v>
      </c>
      <c r="N35" s="2">
        <v>2.2</v>
      </c>
      <c r="O35" s="2">
        <v>4.2</v>
      </c>
      <c r="P35" s="2">
        <v>2.6</v>
      </c>
      <c r="Q35" s="2">
        <v>2.8</v>
      </c>
      <c r="R35" s="2">
        <v>2.6</v>
      </c>
      <c r="S35" s="2">
        <v>4.8</v>
      </c>
      <c r="T35" s="2">
        <v>4.2</v>
      </c>
      <c r="U35" s="2">
        <v>3.6</v>
      </c>
      <c r="V35" s="2">
        <v>2.4</v>
      </c>
      <c r="W35" s="2">
        <v>2.9</v>
      </c>
      <c r="X35" s="2">
        <v>2.1</v>
      </c>
      <c r="Y35" s="2">
        <v>1.7</v>
      </c>
      <c r="Z35" s="2">
        <v>1.8</v>
      </c>
      <c r="AA35" s="2">
        <v>1.8</v>
      </c>
      <c r="AB35" s="2">
        <v>0.7</v>
      </c>
      <c r="AC35" s="16"/>
      <c r="AD35" s="2">
        <v>1.1</v>
      </c>
      <c r="AE35" s="2">
        <v>2.5</v>
      </c>
      <c r="AF35" s="2">
        <v>2.9</v>
      </c>
      <c r="AG35" s="2">
        <v>3.1</v>
      </c>
      <c r="AH35" s="17">
        <v>5.1</v>
      </c>
    </row>
    <row r="36" spans="2:34" ht="14.25">
      <c r="B36" s="158" t="s">
        <v>24</v>
      </c>
      <c r="C36" s="15">
        <v>5.6</v>
      </c>
      <c r="D36" s="2">
        <v>5.5</v>
      </c>
      <c r="E36" s="2">
        <v>6</v>
      </c>
      <c r="F36" s="2">
        <v>6.3</v>
      </c>
      <c r="G36" s="2">
        <v>5.8</v>
      </c>
      <c r="H36" s="2">
        <v>5.4</v>
      </c>
      <c r="I36" s="2">
        <v>4.9</v>
      </c>
      <c r="J36" s="2">
        <v>5.8</v>
      </c>
      <c r="K36" s="2">
        <v>5</v>
      </c>
      <c r="L36" s="2">
        <v>5</v>
      </c>
      <c r="M36" s="2">
        <v>2.2</v>
      </c>
      <c r="N36" s="2">
        <v>1.9</v>
      </c>
      <c r="O36" s="2">
        <v>4.3</v>
      </c>
      <c r="P36" s="2">
        <v>2.4</v>
      </c>
      <c r="Q36" s="2">
        <v>2.6</v>
      </c>
      <c r="R36" s="2">
        <v>2.5</v>
      </c>
      <c r="S36" s="2">
        <v>4.9</v>
      </c>
      <c r="T36" s="2">
        <v>4.4</v>
      </c>
      <c r="U36" s="2">
        <v>3.5</v>
      </c>
      <c r="V36" s="2">
        <v>1.8</v>
      </c>
      <c r="W36" s="2">
        <v>2.8</v>
      </c>
      <c r="X36" s="2">
        <v>1.8</v>
      </c>
      <c r="Y36" s="2">
        <v>1.4</v>
      </c>
      <c r="Z36" s="2">
        <v>1.3</v>
      </c>
      <c r="AA36" s="2">
        <v>1.6</v>
      </c>
      <c r="AB36" s="2">
        <v>0.5</v>
      </c>
      <c r="AC36" s="2">
        <v>1.1</v>
      </c>
      <c r="AD36" s="16"/>
      <c r="AE36" s="2">
        <v>1.8</v>
      </c>
      <c r="AF36" s="2">
        <v>2.3</v>
      </c>
      <c r="AG36" s="2">
        <v>2.5</v>
      </c>
      <c r="AH36" s="17">
        <v>4.2</v>
      </c>
    </row>
    <row r="37" spans="2:34" ht="14.25">
      <c r="B37" s="157" t="s">
        <v>25</v>
      </c>
      <c r="C37" s="15">
        <v>7</v>
      </c>
      <c r="D37" s="2">
        <v>6.8</v>
      </c>
      <c r="E37" s="2">
        <v>7.2</v>
      </c>
      <c r="F37" s="2">
        <v>7.6</v>
      </c>
      <c r="G37" s="2">
        <v>7.1</v>
      </c>
      <c r="H37" s="2">
        <v>6.7</v>
      </c>
      <c r="I37" s="2">
        <v>6.2</v>
      </c>
      <c r="J37" s="2">
        <v>6.8</v>
      </c>
      <c r="K37" s="2">
        <v>6.3</v>
      </c>
      <c r="L37" s="2">
        <v>6.3</v>
      </c>
      <c r="M37" s="2">
        <v>3.5</v>
      </c>
      <c r="N37" s="2">
        <v>3.2</v>
      </c>
      <c r="O37" s="2">
        <v>5.5</v>
      </c>
      <c r="P37" s="2">
        <v>3.7</v>
      </c>
      <c r="Q37" s="2">
        <v>3.8</v>
      </c>
      <c r="R37" s="2">
        <v>3.7</v>
      </c>
      <c r="S37" s="2">
        <v>6.2</v>
      </c>
      <c r="T37" s="2">
        <v>5.5</v>
      </c>
      <c r="U37" s="2">
        <v>4.8</v>
      </c>
      <c r="V37" s="2">
        <v>1.7</v>
      </c>
      <c r="W37" s="2">
        <v>4</v>
      </c>
      <c r="X37" s="2">
        <v>3.1</v>
      </c>
      <c r="Y37" s="2">
        <v>2.5</v>
      </c>
      <c r="Z37" s="2">
        <v>1.6</v>
      </c>
      <c r="AA37" s="2">
        <v>3</v>
      </c>
      <c r="AB37" s="2">
        <v>2.2</v>
      </c>
      <c r="AC37" s="2">
        <v>2.5</v>
      </c>
      <c r="AD37" s="2">
        <v>1.8</v>
      </c>
      <c r="AE37" s="16"/>
      <c r="AF37" s="2">
        <v>1.3</v>
      </c>
      <c r="AG37" s="2">
        <v>1.6</v>
      </c>
      <c r="AH37" s="17">
        <v>3.3</v>
      </c>
    </row>
    <row r="38" spans="2:34" ht="14.25">
      <c r="B38" s="157" t="s">
        <v>26</v>
      </c>
      <c r="C38" s="15">
        <v>7.3</v>
      </c>
      <c r="D38" s="2">
        <v>7.2</v>
      </c>
      <c r="E38" s="2">
        <v>7.5</v>
      </c>
      <c r="F38" s="2">
        <v>8</v>
      </c>
      <c r="G38" s="2">
        <v>7.5</v>
      </c>
      <c r="H38" s="2">
        <v>7.1</v>
      </c>
      <c r="I38" s="2">
        <v>6.5</v>
      </c>
      <c r="J38" s="2">
        <v>7.1</v>
      </c>
      <c r="K38" s="2">
        <v>6.7</v>
      </c>
      <c r="L38" s="2">
        <v>6.7</v>
      </c>
      <c r="M38" s="2">
        <v>3.9</v>
      </c>
      <c r="N38" s="2">
        <v>3.6</v>
      </c>
      <c r="O38" s="2">
        <v>5.9</v>
      </c>
      <c r="P38" s="2">
        <v>4.1</v>
      </c>
      <c r="Q38" s="2">
        <v>4.2</v>
      </c>
      <c r="R38" s="2">
        <v>4.1</v>
      </c>
      <c r="S38" s="2">
        <v>6.6</v>
      </c>
      <c r="T38" s="2">
        <v>5.9</v>
      </c>
      <c r="U38" s="2">
        <v>5.2</v>
      </c>
      <c r="V38" s="2">
        <v>1.5</v>
      </c>
      <c r="W38" s="2">
        <v>4.4</v>
      </c>
      <c r="X38" s="2">
        <v>3.5</v>
      </c>
      <c r="Y38" s="2">
        <v>2.9</v>
      </c>
      <c r="Z38" s="2">
        <v>1.8</v>
      </c>
      <c r="AA38" s="2">
        <v>3.5</v>
      </c>
      <c r="AB38" s="2">
        <v>2.7</v>
      </c>
      <c r="AC38" s="2">
        <v>2.9</v>
      </c>
      <c r="AD38" s="2">
        <v>2.3</v>
      </c>
      <c r="AE38" s="2">
        <v>1.3</v>
      </c>
      <c r="AF38" s="16"/>
      <c r="AG38" s="2">
        <v>0.3</v>
      </c>
      <c r="AH38" s="17">
        <v>2.3</v>
      </c>
    </row>
    <row r="39" spans="2:34" ht="14.25">
      <c r="B39" s="157" t="s">
        <v>27</v>
      </c>
      <c r="C39" s="15">
        <v>7.5</v>
      </c>
      <c r="D39" s="2">
        <v>7.4</v>
      </c>
      <c r="E39" s="2">
        <v>7.7</v>
      </c>
      <c r="F39" s="2">
        <v>8.1</v>
      </c>
      <c r="G39" s="2">
        <v>7.7</v>
      </c>
      <c r="H39" s="2">
        <v>7.3</v>
      </c>
      <c r="I39" s="2">
        <v>6.7</v>
      </c>
      <c r="J39" s="2">
        <v>7.3</v>
      </c>
      <c r="K39" s="2">
        <v>6.9</v>
      </c>
      <c r="L39" s="2">
        <v>6.9</v>
      </c>
      <c r="M39" s="2">
        <v>4.1</v>
      </c>
      <c r="N39" s="2">
        <v>3.8</v>
      </c>
      <c r="O39" s="2">
        <v>6.1</v>
      </c>
      <c r="P39" s="2">
        <v>4.3</v>
      </c>
      <c r="Q39" s="2">
        <v>4.4</v>
      </c>
      <c r="R39" s="2">
        <v>4.3</v>
      </c>
      <c r="S39" s="2">
        <v>6.8</v>
      </c>
      <c r="T39" s="2">
        <v>6.1</v>
      </c>
      <c r="U39" s="2">
        <v>5.4</v>
      </c>
      <c r="V39" s="2">
        <v>1.7</v>
      </c>
      <c r="W39" s="2">
        <v>4.6</v>
      </c>
      <c r="X39" s="2">
        <v>3.7</v>
      </c>
      <c r="Y39" s="2">
        <v>3.1</v>
      </c>
      <c r="Z39" s="2">
        <v>2</v>
      </c>
      <c r="AA39" s="2">
        <v>3.7</v>
      </c>
      <c r="AB39" s="2">
        <v>2.9</v>
      </c>
      <c r="AC39" s="2">
        <v>3.1</v>
      </c>
      <c r="AD39" s="2">
        <v>2.5</v>
      </c>
      <c r="AE39" s="2">
        <v>1.6</v>
      </c>
      <c r="AF39" s="2">
        <v>0.3</v>
      </c>
      <c r="AG39" s="16"/>
      <c r="AH39" s="17">
        <v>2.1</v>
      </c>
    </row>
    <row r="40" spans="2:34" ht="15" thickBot="1">
      <c r="B40" s="159" t="s">
        <v>28</v>
      </c>
      <c r="C40" s="18">
        <v>8.5</v>
      </c>
      <c r="D40" s="19">
        <v>8.4</v>
      </c>
      <c r="E40" s="19">
        <v>8.7</v>
      </c>
      <c r="F40" s="19">
        <v>9</v>
      </c>
      <c r="G40" s="19">
        <v>8.6</v>
      </c>
      <c r="H40" s="19">
        <v>8.3</v>
      </c>
      <c r="I40" s="19">
        <v>7.8</v>
      </c>
      <c r="J40" s="19">
        <v>9.3</v>
      </c>
      <c r="K40" s="19">
        <v>7.9</v>
      </c>
      <c r="L40" s="19">
        <v>7.9</v>
      </c>
      <c r="M40" s="19">
        <v>5.5</v>
      </c>
      <c r="N40" s="19">
        <v>5.3</v>
      </c>
      <c r="O40" s="19">
        <v>7.3</v>
      </c>
      <c r="P40" s="19">
        <v>5.7</v>
      </c>
      <c r="Q40" s="19">
        <v>5.8</v>
      </c>
      <c r="R40" s="19">
        <v>5.7</v>
      </c>
      <c r="S40" s="19">
        <v>7.8</v>
      </c>
      <c r="T40" s="19">
        <v>7.2</v>
      </c>
      <c r="U40" s="19">
        <v>6.6</v>
      </c>
      <c r="V40" s="19">
        <v>3.5</v>
      </c>
      <c r="W40" s="19">
        <v>6</v>
      </c>
      <c r="X40" s="19">
        <v>5.1</v>
      </c>
      <c r="Y40" s="19">
        <v>4.6</v>
      </c>
      <c r="Z40" s="19">
        <v>3.7</v>
      </c>
      <c r="AA40" s="19">
        <v>5.1</v>
      </c>
      <c r="AB40" s="19">
        <v>4.5</v>
      </c>
      <c r="AC40" s="19">
        <v>5.1</v>
      </c>
      <c r="AD40" s="19">
        <v>4.2</v>
      </c>
      <c r="AE40" s="19">
        <v>3.3</v>
      </c>
      <c r="AF40" s="19">
        <v>2.3</v>
      </c>
      <c r="AG40" s="19">
        <v>2.1</v>
      </c>
      <c r="AH40" s="20"/>
    </row>
    <row r="42" ht="14.25">
      <c r="B42" s="61" t="s">
        <v>171</v>
      </c>
    </row>
    <row r="43" ht="14.25">
      <c r="B43" s="5" t="s">
        <v>172</v>
      </c>
    </row>
  </sheetData>
  <sheetProtection/>
  <mergeCells count="4">
    <mergeCell ref="B5:S5"/>
    <mergeCell ref="B2:S2"/>
    <mergeCell ref="B4:S4"/>
    <mergeCell ref="B6:S6"/>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4" max="4" width="13.00390625" style="0" customWidth="1"/>
  </cols>
  <sheetData>
    <row r="2" spans="2:13" ht="20.25">
      <c r="B2" s="213" t="s">
        <v>173</v>
      </c>
      <c r="C2" s="213"/>
      <c r="D2" s="213"/>
      <c r="E2" s="213"/>
      <c r="F2" s="213"/>
      <c r="G2" s="213"/>
      <c r="H2" s="213"/>
      <c r="I2" s="213"/>
      <c r="J2" s="213"/>
      <c r="K2" s="213"/>
      <c r="L2" s="213"/>
      <c r="M2" s="1"/>
    </row>
    <row r="4" spans="2:13" ht="39" customHeight="1">
      <c r="B4" s="237" t="s">
        <v>174</v>
      </c>
      <c r="C4" s="237"/>
      <c r="D4" s="237"/>
      <c r="E4" s="237"/>
      <c r="F4" s="237"/>
      <c r="G4" s="237"/>
      <c r="H4" s="237"/>
      <c r="I4" s="237"/>
      <c r="J4" s="237"/>
      <c r="K4" s="237"/>
      <c r="L4" s="237"/>
      <c r="M4" s="1"/>
    </row>
    <row r="5" spans="2:13" ht="15">
      <c r="B5" s="185"/>
      <c r="C5" s="185"/>
      <c r="D5" s="185"/>
      <c r="E5" s="185"/>
      <c r="F5" s="185"/>
      <c r="G5" s="185"/>
      <c r="H5" s="185"/>
      <c r="I5" s="185"/>
      <c r="J5" s="185"/>
      <c r="K5" s="185"/>
      <c r="L5" s="185"/>
      <c r="M5" s="1"/>
    </row>
    <row r="6" spans="2:13" ht="50.25" customHeight="1">
      <c r="B6" s="237" t="s">
        <v>175</v>
      </c>
      <c r="C6" s="237"/>
      <c r="D6" s="237"/>
      <c r="E6" s="237"/>
      <c r="F6" s="237"/>
      <c r="G6" s="237"/>
      <c r="H6" s="237"/>
      <c r="I6" s="237"/>
      <c r="J6" s="237"/>
      <c r="K6" s="237"/>
      <c r="L6" s="237"/>
      <c r="M6" s="1"/>
    </row>
    <row r="8" spans="2:13" ht="14.25">
      <c r="B8" s="1"/>
      <c r="C8" s="21"/>
      <c r="D8" s="21"/>
      <c r="E8" s="21"/>
      <c r="F8" s="21"/>
      <c r="G8" s="21"/>
      <c r="H8" s="21"/>
      <c r="I8" s="21"/>
      <c r="J8" s="21"/>
      <c r="K8" s="21"/>
      <c r="L8" s="21"/>
      <c r="M8" s="21"/>
    </row>
    <row r="9" spans="2:13" ht="14.25">
      <c r="B9" s="1"/>
      <c r="C9" s="21"/>
      <c r="D9" s="21"/>
      <c r="E9" s="21"/>
      <c r="F9" s="21"/>
      <c r="G9" s="21"/>
      <c r="H9" s="21"/>
      <c r="I9" s="21"/>
      <c r="J9" s="21"/>
      <c r="K9" s="21"/>
      <c r="L9" s="21"/>
      <c r="M9" s="21"/>
    </row>
    <row r="10" spans="2:13" ht="14.25">
      <c r="B10" s="1"/>
      <c r="C10" s="21"/>
      <c r="D10" s="21"/>
      <c r="E10" s="21"/>
      <c r="F10" s="21"/>
      <c r="G10" s="21"/>
      <c r="H10" s="21"/>
      <c r="I10" s="21"/>
      <c r="J10" s="21"/>
      <c r="K10" s="21"/>
      <c r="L10" s="21"/>
      <c r="M10" s="21"/>
    </row>
    <row r="11" spans="2:13" ht="14.25">
      <c r="B11" s="1"/>
      <c r="C11" s="21"/>
      <c r="D11" s="21"/>
      <c r="E11" s="21"/>
      <c r="F11" s="21"/>
      <c r="G11" s="21"/>
      <c r="H11" s="21"/>
      <c r="I11" s="21"/>
      <c r="J11" s="21"/>
      <c r="K11" s="21"/>
      <c r="L11" s="21"/>
      <c r="M11" s="21"/>
    </row>
    <row r="12" spans="2:13" ht="14.25">
      <c r="B12" s="1"/>
      <c r="C12" s="21"/>
      <c r="D12" s="21"/>
      <c r="E12" s="21"/>
      <c r="F12" s="21"/>
      <c r="G12" s="21"/>
      <c r="H12" s="21"/>
      <c r="I12" s="21"/>
      <c r="J12" s="21"/>
      <c r="K12" s="21"/>
      <c r="L12" s="21"/>
      <c r="M12" s="21"/>
    </row>
    <row r="13" spans="2:13" ht="14.25">
      <c r="B13" s="1"/>
      <c r="C13" s="21"/>
      <c r="D13" s="21"/>
      <c r="E13" s="21"/>
      <c r="F13" s="21"/>
      <c r="G13" s="21"/>
      <c r="H13" s="21"/>
      <c r="I13" s="21"/>
      <c r="J13" s="21"/>
      <c r="K13" s="21"/>
      <c r="L13" s="21"/>
      <c r="M13" s="21"/>
    </row>
    <row r="14" spans="2:13" ht="14.25">
      <c r="B14" s="1"/>
      <c r="C14" s="21"/>
      <c r="D14" s="21"/>
      <c r="E14" s="21"/>
      <c r="F14" s="21"/>
      <c r="G14" s="21"/>
      <c r="H14" s="21"/>
      <c r="I14" s="21"/>
      <c r="J14" s="21"/>
      <c r="K14" s="21"/>
      <c r="L14" s="21"/>
      <c r="M14" s="21"/>
    </row>
    <row r="15" spans="2:13" ht="14.25">
      <c r="B15" s="1"/>
      <c r="C15" s="21"/>
      <c r="D15" s="21"/>
      <c r="E15" s="21"/>
      <c r="F15" s="21"/>
      <c r="G15" s="21"/>
      <c r="H15" s="21"/>
      <c r="I15" s="21"/>
      <c r="J15" s="21"/>
      <c r="K15" s="21"/>
      <c r="L15" s="21"/>
      <c r="M15" s="21"/>
    </row>
    <row r="16" spans="2:13" ht="14.25">
      <c r="B16" s="1"/>
      <c r="C16" s="21"/>
      <c r="D16" s="21"/>
      <c r="E16" s="21"/>
      <c r="F16" s="21"/>
      <c r="G16" s="21"/>
      <c r="H16" s="21"/>
      <c r="I16" s="21"/>
      <c r="J16" s="21"/>
      <c r="K16" s="21"/>
      <c r="L16" s="21"/>
      <c r="M16" s="21"/>
    </row>
    <row r="17" spans="2:13" ht="14.25">
      <c r="B17" s="1"/>
      <c r="C17" s="21"/>
      <c r="D17" s="21"/>
      <c r="E17" s="21"/>
      <c r="F17" s="21"/>
      <c r="G17" s="21"/>
      <c r="H17" s="21"/>
      <c r="I17" s="21"/>
      <c r="J17" s="21"/>
      <c r="K17" s="21"/>
      <c r="L17" s="21"/>
      <c r="M17" s="21"/>
    </row>
    <row r="18" spans="2:13" ht="14.25">
      <c r="B18" s="1"/>
      <c r="C18" s="21"/>
      <c r="D18" s="21"/>
      <c r="E18" s="21"/>
      <c r="F18" s="21"/>
      <c r="G18" s="21"/>
      <c r="H18" s="21"/>
      <c r="I18" s="21"/>
      <c r="J18" s="21"/>
      <c r="K18" s="21"/>
      <c r="L18" s="21"/>
      <c r="M18" s="21"/>
    </row>
    <row r="19" spans="2:13" ht="14.25">
      <c r="B19" s="1"/>
      <c r="C19" s="21"/>
      <c r="D19" s="21"/>
      <c r="E19" s="21"/>
      <c r="F19" s="21"/>
      <c r="G19" s="21"/>
      <c r="H19" s="21"/>
      <c r="I19" s="21"/>
      <c r="J19" s="21"/>
      <c r="K19" s="21"/>
      <c r="L19" s="21"/>
      <c r="M19" s="21"/>
    </row>
    <row r="20" spans="2:13" ht="14.25">
      <c r="B20" s="1"/>
      <c r="C20" s="21"/>
      <c r="D20" s="21"/>
      <c r="E20" s="21"/>
      <c r="F20" s="21"/>
      <c r="G20" s="21"/>
      <c r="H20" s="21"/>
      <c r="I20" s="21"/>
      <c r="J20" s="21"/>
      <c r="K20" s="21"/>
      <c r="L20" s="21"/>
      <c r="M20" s="21"/>
    </row>
    <row r="21" spans="2:13" ht="14.25">
      <c r="B21" s="1"/>
      <c r="C21" s="21"/>
      <c r="D21" s="21"/>
      <c r="E21" s="21"/>
      <c r="F21" s="21"/>
      <c r="G21" s="21"/>
      <c r="H21" s="21"/>
      <c r="I21" s="21"/>
      <c r="J21" s="21"/>
      <c r="K21" s="21"/>
      <c r="L21" s="21"/>
      <c r="M21" s="21"/>
    </row>
    <row r="22" spans="2:13" ht="14.25">
      <c r="B22" s="1"/>
      <c r="C22" s="21"/>
      <c r="D22" s="21"/>
      <c r="E22" s="21"/>
      <c r="F22" s="21"/>
      <c r="G22" s="21"/>
      <c r="H22" s="21"/>
      <c r="I22" s="21"/>
      <c r="J22" s="21"/>
      <c r="K22" s="21"/>
      <c r="L22" s="21"/>
      <c r="M22" s="21"/>
    </row>
    <row r="23" spans="2:13" ht="14.25">
      <c r="B23" s="4"/>
      <c r="C23" s="21"/>
      <c r="D23" s="21"/>
      <c r="E23" s="21"/>
      <c r="F23" s="21"/>
      <c r="G23" s="21"/>
      <c r="H23" s="21"/>
      <c r="I23" s="21"/>
      <c r="J23" s="21"/>
      <c r="K23" s="21"/>
      <c r="L23" s="21"/>
      <c r="M23" s="21"/>
    </row>
    <row r="24" spans="2:13" ht="14.25">
      <c r="B24" s="4"/>
      <c r="C24" s="21"/>
      <c r="D24" s="21"/>
      <c r="E24" s="21"/>
      <c r="F24" s="21"/>
      <c r="G24" s="21"/>
      <c r="H24" s="21"/>
      <c r="I24" s="21"/>
      <c r="J24" s="21"/>
      <c r="K24" s="21"/>
      <c r="L24" s="21"/>
      <c r="M24" s="21"/>
    </row>
    <row r="25" spans="2:13" ht="14.25">
      <c r="B25" s="4"/>
      <c r="C25" s="21"/>
      <c r="D25" s="21"/>
      <c r="E25" s="21"/>
      <c r="F25" s="21"/>
      <c r="G25" s="21"/>
      <c r="H25" s="21"/>
      <c r="I25" s="21"/>
      <c r="J25" s="21"/>
      <c r="K25" s="21"/>
      <c r="L25" s="21"/>
      <c r="M25" s="21"/>
    </row>
    <row r="26" spans="2:13" ht="14.25">
      <c r="B26" s="4"/>
      <c r="C26" s="21"/>
      <c r="D26" s="21"/>
      <c r="E26" s="21"/>
      <c r="F26" s="21"/>
      <c r="G26" s="21"/>
      <c r="H26" s="21"/>
      <c r="I26" s="21"/>
      <c r="J26" s="21"/>
      <c r="K26" s="21"/>
      <c r="L26" s="21"/>
      <c r="M26" s="21"/>
    </row>
    <row r="27" spans="2:13" ht="14.25">
      <c r="B27" s="4"/>
      <c r="C27" s="21"/>
      <c r="D27" s="21"/>
      <c r="E27" s="21"/>
      <c r="F27" s="21"/>
      <c r="G27" s="21"/>
      <c r="H27" s="21"/>
      <c r="I27" s="21"/>
      <c r="J27" s="21"/>
      <c r="K27" s="21"/>
      <c r="L27" s="21"/>
      <c r="M27" s="21"/>
    </row>
    <row r="28" spans="2:13" ht="14.25">
      <c r="B28" s="4"/>
      <c r="C28" s="21"/>
      <c r="D28" s="21"/>
      <c r="E28" s="21"/>
      <c r="F28" s="21"/>
      <c r="G28" s="21"/>
      <c r="H28" s="21"/>
      <c r="I28" s="21"/>
      <c r="J28" s="21"/>
      <c r="K28" s="21"/>
      <c r="L28" s="21"/>
      <c r="M28" s="21"/>
    </row>
    <row r="29" spans="2:13" ht="14.25">
      <c r="B29" s="4"/>
      <c r="C29" s="1"/>
      <c r="D29" s="1"/>
      <c r="E29" s="1"/>
      <c r="F29" s="1"/>
      <c r="G29" s="1"/>
      <c r="H29" s="1"/>
      <c r="I29" s="1"/>
      <c r="J29" s="4"/>
      <c r="K29" s="4"/>
      <c r="L29" s="4"/>
      <c r="M29" s="4"/>
    </row>
    <row r="30" spans="2:13" ht="14.25">
      <c r="B30" s="4"/>
      <c r="C30" s="1"/>
      <c r="D30" s="1"/>
      <c r="E30" s="1"/>
      <c r="F30" s="1"/>
      <c r="G30" s="1"/>
      <c r="H30" s="1"/>
      <c r="I30" s="1"/>
      <c r="J30" s="4"/>
      <c r="K30" s="4"/>
      <c r="L30" s="4"/>
      <c r="M30" s="4"/>
    </row>
    <row r="31" spans="2:13" ht="14.25">
      <c r="B31" s="1"/>
      <c r="C31" s="1"/>
      <c r="D31" s="1"/>
      <c r="E31" s="1"/>
      <c r="F31" s="1"/>
      <c r="G31" s="1"/>
      <c r="H31" s="1"/>
      <c r="I31" s="1"/>
      <c r="J31" s="4"/>
      <c r="K31" s="4"/>
      <c r="L31" s="4"/>
      <c r="M31" s="4"/>
    </row>
    <row r="32" spans="2:13" ht="14.25">
      <c r="B32" s="1"/>
      <c r="C32" s="1"/>
      <c r="D32" s="1"/>
      <c r="E32" s="1"/>
      <c r="F32" s="1"/>
      <c r="G32" s="1"/>
      <c r="H32" s="1"/>
      <c r="I32" s="1"/>
      <c r="J32" s="4"/>
      <c r="K32" s="4"/>
      <c r="L32" s="4"/>
      <c r="M32" s="4"/>
    </row>
    <row r="33" spans="2:13" ht="15" thickBot="1">
      <c r="B33" s="1"/>
      <c r="C33" s="1"/>
      <c r="D33" s="1"/>
      <c r="E33" s="1"/>
      <c r="F33" s="1"/>
      <c r="G33" s="1"/>
      <c r="H33" s="1"/>
      <c r="I33" s="1"/>
      <c r="J33" s="4"/>
      <c r="K33" s="4"/>
      <c r="L33" s="4"/>
      <c r="M33" s="4"/>
    </row>
    <row r="34" spans="2:13" ht="15" thickBot="1">
      <c r="B34" s="1"/>
      <c r="C34" s="22" t="s">
        <v>30</v>
      </c>
      <c r="D34" s="123" t="s">
        <v>31</v>
      </c>
      <c r="E34" s="123"/>
      <c r="F34" s="123"/>
      <c r="G34" s="91" t="s">
        <v>32</v>
      </c>
      <c r="H34" s="91"/>
      <c r="I34" s="91"/>
      <c r="J34" s="4"/>
      <c r="K34" s="4"/>
      <c r="L34" s="4"/>
      <c r="M34" s="4"/>
    </row>
    <row r="35" spans="2:13" ht="29.25" thickBot="1">
      <c r="B35" s="1"/>
      <c r="C35" s="166" t="s">
        <v>33</v>
      </c>
      <c r="D35" s="154" t="s">
        <v>231</v>
      </c>
      <c r="E35" s="152" t="s">
        <v>176</v>
      </c>
      <c r="F35" s="153" t="s">
        <v>228</v>
      </c>
      <c r="G35" s="154" t="s">
        <v>177</v>
      </c>
      <c r="H35" s="265" t="s">
        <v>229</v>
      </c>
      <c r="I35" s="266" t="s">
        <v>230</v>
      </c>
      <c r="J35" s="4"/>
      <c r="K35" s="4"/>
      <c r="L35" s="4"/>
      <c r="M35" s="4"/>
    </row>
    <row r="36" spans="2:13" ht="14.25">
      <c r="B36" s="4">
        <v>1</v>
      </c>
      <c r="C36" s="23" t="s">
        <v>34</v>
      </c>
      <c r="D36" s="24" t="s">
        <v>35</v>
      </c>
      <c r="E36" s="6" t="s">
        <v>35</v>
      </c>
      <c r="F36" s="7"/>
      <c r="G36" s="24"/>
      <c r="H36" s="6" t="s">
        <v>35</v>
      </c>
      <c r="I36" s="7" t="s">
        <v>35</v>
      </c>
      <c r="J36" s="1"/>
      <c r="K36" s="4"/>
      <c r="L36" s="4"/>
      <c r="M36" s="4"/>
    </row>
    <row r="37" spans="2:13" ht="14.25">
      <c r="B37" s="4">
        <v>2</v>
      </c>
      <c r="C37" s="25" t="s">
        <v>36</v>
      </c>
      <c r="D37" s="26" t="s">
        <v>35</v>
      </c>
      <c r="E37" s="8" t="s">
        <v>35</v>
      </c>
      <c r="F37" s="9"/>
      <c r="G37" s="26"/>
      <c r="H37" s="8" t="s">
        <v>35</v>
      </c>
      <c r="I37" s="9" t="s">
        <v>35</v>
      </c>
      <c r="J37" s="1"/>
      <c r="K37" s="4"/>
      <c r="L37" s="4"/>
      <c r="M37" s="4"/>
    </row>
    <row r="38" spans="2:13" ht="14.25">
      <c r="B38" s="4">
        <v>3</v>
      </c>
      <c r="C38" s="25" t="s">
        <v>37</v>
      </c>
      <c r="D38" s="26"/>
      <c r="E38" s="8" t="s">
        <v>35</v>
      </c>
      <c r="F38" s="9" t="s">
        <v>35</v>
      </c>
      <c r="G38" s="26" t="s">
        <v>35</v>
      </c>
      <c r="H38" s="8"/>
      <c r="I38" s="9" t="s">
        <v>35</v>
      </c>
      <c r="J38" s="1"/>
      <c r="K38" s="4"/>
      <c r="L38" s="4"/>
      <c r="M38" s="4"/>
    </row>
    <row r="39" spans="2:13" ht="14.25">
      <c r="B39" s="4">
        <v>4</v>
      </c>
      <c r="C39" s="25" t="s">
        <v>38</v>
      </c>
      <c r="D39" s="26" t="s">
        <v>35</v>
      </c>
      <c r="E39" s="8" t="s">
        <v>35</v>
      </c>
      <c r="F39" s="9"/>
      <c r="G39" s="26"/>
      <c r="H39" s="8" t="s">
        <v>35</v>
      </c>
      <c r="I39" s="9" t="s">
        <v>35</v>
      </c>
      <c r="J39" s="1"/>
      <c r="K39" s="1"/>
      <c r="L39" s="1"/>
      <c r="M39" s="1"/>
    </row>
    <row r="40" spans="2:13" ht="14.25">
      <c r="B40" s="4">
        <v>5</v>
      </c>
      <c r="C40" s="25" t="s">
        <v>39</v>
      </c>
      <c r="D40" s="26"/>
      <c r="E40" s="8" t="s">
        <v>35</v>
      </c>
      <c r="F40" s="9" t="s">
        <v>35</v>
      </c>
      <c r="G40" s="26" t="s">
        <v>35</v>
      </c>
      <c r="H40" s="8"/>
      <c r="I40" s="9" t="s">
        <v>35</v>
      </c>
      <c r="J40" s="1"/>
      <c r="K40" s="1"/>
      <c r="L40" s="1"/>
      <c r="M40" s="1"/>
    </row>
    <row r="41" spans="2:13" ht="14.25">
      <c r="B41" s="4">
        <v>6</v>
      </c>
      <c r="C41" s="25" t="s">
        <v>40</v>
      </c>
      <c r="D41" s="26" t="s">
        <v>35</v>
      </c>
      <c r="E41" s="8" t="s">
        <v>35</v>
      </c>
      <c r="F41" s="9"/>
      <c r="G41" s="26"/>
      <c r="H41" s="8" t="s">
        <v>35</v>
      </c>
      <c r="I41" s="9" t="s">
        <v>35</v>
      </c>
      <c r="J41" s="1"/>
      <c r="K41" s="1"/>
      <c r="L41" s="1"/>
      <c r="M41" s="1"/>
    </row>
    <row r="42" spans="2:13" ht="14.25">
      <c r="B42" s="4">
        <v>7</v>
      </c>
      <c r="C42" s="25" t="s">
        <v>41</v>
      </c>
      <c r="D42" s="26"/>
      <c r="E42" s="8" t="s">
        <v>35</v>
      </c>
      <c r="F42" s="9" t="s">
        <v>35</v>
      </c>
      <c r="G42" s="26" t="s">
        <v>35</v>
      </c>
      <c r="H42" s="8"/>
      <c r="I42" s="9" t="s">
        <v>35</v>
      </c>
      <c r="J42" s="1"/>
      <c r="K42" s="1"/>
      <c r="L42" s="1"/>
      <c r="M42" s="1"/>
    </row>
    <row r="43" spans="2:13" ht="14.25">
      <c r="B43" s="4">
        <v>8</v>
      </c>
      <c r="C43" s="25" t="s">
        <v>42</v>
      </c>
      <c r="D43" s="26" t="s">
        <v>35</v>
      </c>
      <c r="E43" s="8" t="s">
        <v>35</v>
      </c>
      <c r="F43" s="9"/>
      <c r="G43" s="26"/>
      <c r="H43" s="8" t="s">
        <v>35</v>
      </c>
      <c r="I43" s="9" t="s">
        <v>35</v>
      </c>
      <c r="J43" s="1"/>
      <c r="K43" s="1"/>
      <c r="L43" s="1"/>
      <c r="M43" s="1"/>
    </row>
    <row r="44" spans="2:13" ht="14.25">
      <c r="B44" s="4">
        <v>9</v>
      </c>
      <c r="C44" s="25" t="s">
        <v>43</v>
      </c>
      <c r="D44" s="26" t="s">
        <v>35</v>
      </c>
      <c r="E44" s="8" t="s">
        <v>35</v>
      </c>
      <c r="F44" s="9"/>
      <c r="G44" s="26"/>
      <c r="H44" s="8" t="s">
        <v>35</v>
      </c>
      <c r="I44" s="9" t="s">
        <v>35</v>
      </c>
      <c r="J44" s="1"/>
      <c r="K44" s="1"/>
      <c r="L44" s="1"/>
      <c r="M44" s="1"/>
    </row>
    <row r="45" spans="2:13" ht="14.25">
      <c r="B45" s="4">
        <v>10</v>
      </c>
      <c r="C45" s="25" t="s">
        <v>44</v>
      </c>
      <c r="D45" s="26" t="s">
        <v>35</v>
      </c>
      <c r="E45" s="8"/>
      <c r="F45" s="9" t="s">
        <v>35</v>
      </c>
      <c r="G45" s="26" t="s">
        <v>35</v>
      </c>
      <c r="H45" s="8"/>
      <c r="I45" s="9" t="s">
        <v>35</v>
      </c>
      <c r="J45" s="1"/>
      <c r="K45" s="1"/>
      <c r="L45" s="1"/>
      <c r="M45" s="1"/>
    </row>
    <row r="46" spans="2:13" ht="14.25">
      <c r="B46" s="4">
        <v>11</v>
      </c>
      <c r="C46" s="25" t="s">
        <v>45</v>
      </c>
      <c r="D46" s="26" t="s">
        <v>35</v>
      </c>
      <c r="E46" s="8" t="s">
        <v>35</v>
      </c>
      <c r="F46" s="9"/>
      <c r="G46" s="26"/>
      <c r="H46" s="8" t="s">
        <v>35</v>
      </c>
      <c r="I46" s="9" t="s">
        <v>35</v>
      </c>
      <c r="J46" s="1"/>
      <c r="K46" s="1"/>
      <c r="L46" s="1"/>
      <c r="M46" s="1"/>
    </row>
    <row r="47" spans="2:13" ht="14.25">
      <c r="B47" s="4">
        <v>12</v>
      </c>
      <c r="C47" s="25" t="s">
        <v>46</v>
      </c>
      <c r="D47" s="26" t="s">
        <v>35</v>
      </c>
      <c r="E47" s="8" t="s">
        <v>35</v>
      </c>
      <c r="F47" s="9"/>
      <c r="G47" s="26"/>
      <c r="H47" s="8" t="s">
        <v>35</v>
      </c>
      <c r="I47" s="9" t="s">
        <v>35</v>
      </c>
      <c r="J47" s="1"/>
      <c r="K47" s="1"/>
      <c r="L47" s="1"/>
      <c r="M47" s="1"/>
    </row>
    <row r="48" spans="2:13" ht="14.25">
      <c r="B48" s="4">
        <v>13</v>
      </c>
      <c r="C48" s="25" t="s">
        <v>47</v>
      </c>
      <c r="D48" s="26"/>
      <c r="E48" s="8" t="s">
        <v>35</v>
      </c>
      <c r="F48" s="9" t="s">
        <v>35</v>
      </c>
      <c r="G48" s="26"/>
      <c r="H48" s="8" t="s">
        <v>35</v>
      </c>
      <c r="I48" s="9" t="s">
        <v>35</v>
      </c>
      <c r="J48" s="1"/>
      <c r="K48" s="1"/>
      <c r="L48" s="1"/>
      <c r="M48" s="1"/>
    </row>
    <row r="49" spans="2:13" ht="14.25">
      <c r="B49" s="4">
        <v>14</v>
      </c>
      <c r="C49" s="25" t="s">
        <v>48</v>
      </c>
      <c r="D49" s="26" t="s">
        <v>35</v>
      </c>
      <c r="E49" s="8"/>
      <c r="F49" s="9" t="s">
        <v>35</v>
      </c>
      <c r="G49" s="26" t="s">
        <v>35</v>
      </c>
      <c r="H49" s="8"/>
      <c r="I49" s="9" t="s">
        <v>35</v>
      </c>
      <c r="J49" s="1"/>
      <c r="K49" s="1"/>
      <c r="L49" s="1"/>
      <c r="M49" s="1"/>
    </row>
    <row r="50" spans="2:9" ht="14.25">
      <c r="B50" s="4">
        <v>15</v>
      </c>
      <c r="C50" s="25" t="s">
        <v>49</v>
      </c>
      <c r="D50" s="26"/>
      <c r="E50" s="8" t="s">
        <v>35</v>
      </c>
      <c r="F50" s="9" t="s">
        <v>35</v>
      </c>
      <c r="G50" s="26"/>
      <c r="H50" s="8" t="s">
        <v>35</v>
      </c>
      <c r="I50" s="9" t="s">
        <v>35</v>
      </c>
    </row>
    <row r="51" spans="2:9" ht="14.25">
      <c r="B51" s="4">
        <v>16</v>
      </c>
      <c r="C51" s="25" t="s">
        <v>50</v>
      </c>
      <c r="D51" s="26" t="s">
        <v>35</v>
      </c>
      <c r="E51" s="8"/>
      <c r="F51" s="9" t="s">
        <v>35</v>
      </c>
      <c r="G51" s="26" t="s">
        <v>35</v>
      </c>
      <c r="H51" s="8"/>
      <c r="I51" s="9" t="s">
        <v>35</v>
      </c>
    </row>
    <row r="52" spans="2:9" ht="14.25">
      <c r="B52" s="4">
        <v>17</v>
      </c>
      <c r="C52" s="25" t="s">
        <v>51</v>
      </c>
      <c r="D52" s="26"/>
      <c r="E52" s="8" t="s">
        <v>35</v>
      </c>
      <c r="F52" s="9" t="s">
        <v>35</v>
      </c>
      <c r="G52" s="26"/>
      <c r="H52" s="8" t="s">
        <v>35</v>
      </c>
      <c r="I52" s="9" t="s">
        <v>35</v>
      </c>
    </row>
    <row r="53" spans="2:9" ht="14.25">
      <c r="B53" s="4">
        <v>18</v>
      </c>
      <c r="C53" s="25" t="s">
        <v>52</v>
      </c>
      <c r="D53" s="26"/>
      <c r="E53" s="8" t="s">
        <v>35</v>
      </c>
      <c r="F53" s="9" t="s">
        <v>35</v>
      </c>
      <c r="G53" s="26"/>
      <c r="H53" s="8" t="s">
        <v>35</v>
      </c>
      <c r="I53" s="9" t="s">
        <v>35</v>
      </c>
    </row>
    <row r="54" spans="2:9" ht="14.25">
      <c r="B54" s="4">
        <v>19</v>
      </c>
      <c r="C54" s="25" t="s">
        <v>53</v>
      </c>
      <c r="D54" s="26"/>
      <c r="E54" s="8" t="s">
        <v>35</v>
      </c>
      <c r="F54" s="9" t="s">
        <v>35</v>
      </c>
      <c r="G54" s="26"/>
      <c r="H54" s="8" t="s">
        <v>35</v>
      </c>
      <c r="I54" s="9" t="s">
        <v>35</v>
      </c>
    </row>
    <row r="55" spans="2:9" ht="15" thickBot="1">
      <c r="B55" s="4">
        <v>20</v>
      </c>
      <c r="C55" s="27" t="s">
        <v>54</v>
      </c>
      <c r="D55" s="28" t="s">
        <v>35</v>
      </c>
      <c r="E55" s="10"/>
      <c r="F55" s="11" t="s">
        <v>35</v>
      </c>
      <c r="G55" s="28" t="s">
        <v>35</v>
      </c>
      <c r="H55" s="10"/>
      <c r="I55" s="11" t="s">
        <v>35</v>
      </c>
    </row>
  </sheetData>
  <sheetProtection/>
  <mergeCells count="6">
    <mergeCell ref="B5:L5"/>
    <mergeCell ref="D34:F34"/>
    <mergeCell ref="G34:I34"/>
    <mergeCell ref="B2:L2"/>
    <mergeCell ref="B4:L4"/>
    <mergeCell ref="B6:L6"/>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sheetData>
    <row r="1" spans="1:13" ht="20.25">
      <c r="A1" s="59"/>
      <c r="B1" s="59"/>
      <c r="C1" s="129"/>
      <c r="D1" s="129"/>
      <c r="E1" s="129"/>
      <c r="F1" s="129"/>
      <c r="G1" s="129"/>
      <c r="H1" s="129"/>
      <c r="I1" s="129"/>
      <c r="J1" s="129"/>
      <c r="K1" s="129"/>
      <c r="L1" s="129"/>
      <c r="M1" s="59"/>
    </row>
    <row r="2" spans="1:13" ht="20.25">
      <c r="A2" s="59"/>
      <c r="B2" s="213" t="s">
        <v>178</v>
      </c>
      <c r="C2" s="213"/>
      <c r="D2" s="213"/>
      <c r="E2" s="213"/>
      <c r="F2" s="213"/>
      <c r="G2" s="213"/>
      <c r="H2" s="213"/>
      <c r="I2" s="213"/>
      <c r="J2" s="213"/>
      <c r="K2" s="213"/>
      <c r="L2" s="59"/>
      <c r="M2" s="59"/>
    </row>
    <row r="3" spans="1:13" ht="15">
      <c r="A3" s="59"/>
      <c r="B3" s="59"/>
      <c r="C3" s="63"/>
      <c r="D3" s="63"/>
      <c r="E3" s="63"/>
      <c r="F3" s="63"/>
      <c r="G3" s="63"/>
      <c r="H3" s="63"/>
      <c r="I3" s="63"/>
      <c r="J3" s="63"/>
      <c r="K3" s="63"/>
      <c r="L3" s="63"/>
      <c r="M3" s="59"/>
    </row>
    <row r="4" spans="1:13" ht="141" customHeight="1">
      <c r="A4" s="59"/>
      <c r="B4" s="237" t="s">
        <v>179</v>
      </c>
      <c r="C4" s="237"/>
      <c r="D4" s="237"/>
      <c r="E4" s="237"/>
      <c r="F4" s="237"/>
      <c r="G4" s="237"/>
      <c r="H4" s="237"/>
      <c r="I4" s="237"/>
      <c r="J4" s="237"/>
      <c r="K4" s="237"/>
      <c r="L4" s="63"/>
      <c r="M4" s="59"/>
    </row>
    <row r="5" spans="1:13" ht="15">
      <c r="A5" s="59"/>
      <c r="B5" s="59"/>
      <c r="C5" s="63"/>
      <c r="D5" s="63"/>
      <c r="E5" s="63"/>
      <c r="F5" s="63"/>
      <c r="G5" s="63"/>
      <c r="H5" s="63"/>
      <c r="I5" s="63"/>
      <c r="J5" s="63"/>
      <c r="K5" s="63"/>
      <c r="L5" s="63"/>
      <c r="M5" s="59"/>
    </row>
    <row r="6" spans="1:13" ht="63.75" customHeight="1">
      <c r="A6" s="59"/>
      <c r="B6" s="237" t="s">
        <v>180</v>
      </c>
      <c r="C6" s="237"/>
      <c r="D6" s="237"/>
      <c r="E6" s="237"/>
      <c r="F6" s="237"/>
      <c r="G6" s="237"/>
      <c r="H6" s="237"/>
      <c r="I6" s="237"/>
      <c r="J6" s="237"/>
      <c r="K6" s="237"/>
      <c r="L6" s="60"/>
      <c r="M6" s="59"/>
    </row>
    <row r="7" spans="1:13" ht="15.75" thickBot="1">
      <c r="A7" s="59"/>
      <c r="B7" s="64"/>
      <c r="C7" s="64"/>
      <c r="D7" s="64"/>
      <c r="E7" s="64"/>
      <c r="F7" s="64"/>
      <c r="G7" s="64"/>
      <c r="H7" s="55"/>
      <c r="I7" s="55"/>
      <c r="J7" s="55"/>
      <c r="K7" s="55"/>
      <c r="L7" s="169"/>
      <c r="M7" s="59"/>
    </row>
    <row r="8" spans="1:13" ht="14.25">
      <c r="A8" s="59"/>
      <c r="B8" s="241" t="s">
        <v>152</v>
      </c>
      <c r="C8" s="173" t="s">
        <v>181</v>
      </c>
      <c r="D8" s="243" t="s">
        <v>182</v>
      </c>
      <c r="E8" s="244"/>
      <c r="F8" s="244"/>
      <c r="G8" s="245"/>
      <c r="H8" s="243" t="s">
        <v>182</v>
      </c>
      <c r="I8" s="244"/>
      <c r="J8" s="244"/>
      <c r="K8" s="245"/>
      <c r="L8" s="167"/>
      <c r="M8" s="59"/>
    </row>
    <row r="9" spans="1:13" ht="15.75" thickBot="1">
      <c r="A9" s="59"/>
      <c r="B9" s="242"/>
      <c r="C9" s="174" t="s">
        <v>183</v>
      </c>
      <c r="D9" s="246" t="s">
        <v>184</v>
      </c>
      <c r="E9" s="247"/>
      <c r="F9" s="247"/>
      <c r="G9" s="248"/>
      <c r="H9" s="246" t="s">
        <v>185</v>
      </c>
      <c r="I9" s="247"/>
      <c r="J9" s="247"/>
      <c r="K9" s="248"/>
      <c r="L9" s="167"/>
      <c r="M9" s="59"/>
    </row>
    <row r="10" spans="1:13" ht="14.25">
      <c r="A10" s="59"/>
      <c r="B10" s="175" t="s">
        <v>107</v>
      </c>
      <c r="C10" s="176">
        <v>6</v>
      </c>
      <c r="D10" s="179"/>
      <c r="E10" s="167"/>
      <c r="F10" s="167"/>
      <c r="G10" s="180"/>
      <c r="H10" s="179"/>
      <c r="I10" s="167"/>
      <c r="J10" s="167"/>
      <c r="K10" s="180"/>
      <c r="L10" s="167"/>
      <c r="M10" s="59"/>
    </row>
    <row r="11" spans="1:13" ht="14.25">
      <c r="A11" s="59"/>
      <c r="B11" s="175" t="s">
        <v>108</v>
      </c>
      <c r="C11" s="176">
        <v>6</v>
      </c>
      <c r="D11" s="179"/>
      <c r="E11" s="167"/>
      <c r="F11" s="167"/>
      <c r="G11" s="180"/>
      <c r="H11" s="179"/>
      <c r="I11" s="167"/>
      <c r="J11" s="167"/>
      <c r="K11" s="180"/>
      <c r="L11" s="167"/>
      <c r="M11" s="59"/>
    </row>
    <row r="12" spans="1:13" ht="14.25">
      <c r="A12" s="59"/>
      <c r="B12" s="175" t="s">
        <v>109</v>
      </c>
      <c r="C12" s="176">
        <v>6</v>
      </c>
      <c r="D12" s="179"/>
      <c r="E12" s="167"/>
      <c r="F12" s="167"/>
      <c r="G12" s="180"/>
      <c r="H12" s="179"/>
      <c r="I12" s="167"/>
      <c r="J12" s="167"/>
      <c r="K12" s="180"/>
      <c r="L12" s="167"/>
      <c r="M12" s="59"/>
    </row>
    <row r="13" spans="1:13" ht="14.25">
      <c r="A13" s="59"/>
      <c r="B13" s="175" t="s">
        <v>110</v>
      </c>
      <c r="C13" s="176">
        <v>6</v>
      </c>
      <c r="D13" s="179"/>
      <c r="E13" s="167"/>
      <c r="F13" s="167"/>
      <c r="G13" s="180"/>
      <c r="H13" s="179"/>
      <c r="I13" s="167"/>
      <c r="J13" s="167"/>
      <c r="K13" s="180"/>
      <c r="L13" s="167"/>
      <c r="M13" s="59"/>
    </row>
    <row r="14" spans="1:13" ht="14.25">
      <c r="A14" s="59"/>
      <c r="B14" s="175" t="s">
        <v>111</v>
      </c>
      <c r="C14" s="176">
        <v>4</v>
      </c>
      <c r="D14" s="179"/>
      <c r="E14" s="167"/>
      <c r="F14" s="167"/>
      <c r="G14" s="180"/>
      <c r="H14" s="179"/>
      <c r="I14" s="167"/>
      <c r="J14" s="167"/>
      <c r="K14" s="180"/>
      <c r="L14" s="167"/>
      <c r="M14" s="59"/>
    </row>
    <row r="15" spans="1:13" ht="14.25">
      <c r="A15" s="59"/>
      <c r="B15" s="175" t="s">
        <v>112</v>
      </c>
      <c r="C15" s="176">
        <v>4</v>
      </c>
      <c r="D15" s="179"/>
      <c r="E15" s="167"/>
      <c r="F15" s="167"/>
      <c r="G15" s="180"/>
      <c r="H15" s="179"/>
      <c r="I15" s="167"/>
      <c r="J15" s="167"/>
      <c r="K15" s="180"/>
      <c r="L15" s="167"/>
      <c r="M15" s="59"/>
    </row>
    <row r="16" spans="1:13" ht="14.25">
      <c r="A16" s="59"/>
      <c r="B16" s="175" t="s">
        <v>113</v>
      </c>
      <c r="C16" s="176">
        <v>4</v>
      </c>
      <c r="D16" s="179"/>
      <c r="E16" s="167"/>
      <c r="F16" s="167"/>
      <c r="G16" s="180"/>
      <c r="H16" s="179"/>
      <c r="I16" s="167"/>
      <c r="J16" s="167"/>
      <c r="K16" s="180"/>
      <c r="L16" s="168"/>
      <c r="M16" s="59"/>
    </row>
    <row r="17" spans="1:13" ht="14.25">
      <c r="A17" s="59"/>
      <c r="B17" s="175" t="s">
        <v>114</v>
      </c>
      <c r="C17" s="177">
        <v>4</v>
      </c>
      <c r="D17" s="175" t="s">
        <v>107</v>
      </c>
      <c r="E17" s="171">
        <v>1</v>
      </c>
      <c r="F17" s="167"/>
      <c r="G17" s="180"/>
      <c r="H17" s="175" t="s">
        <v>107</v>
      </c>
      <c r="I17" s="171">
        <v>0.25</v>
      </c>
      <c r="J17" s="167"/>
      <c r="K17" s="180"/>
      <c r="L17" s="167"/>
      <c r="M17" s="59"/>
    </row>
    <row r="18" spans="1:13" ht="14.25">
      <c r="A18" s="59"/>
      <c r="B18" s="175" t="s">
        <v>115</v>
      </c>
      <c r="C18" s="177">
        <v>2</v>
      </c>
      <c r="D18" s="175" t="s">
        <v>107</v>
      </c>
      <c r="E18" s="171">
        <v>1</v>
      </c>
      <c r="F18" s="170" t="s">
        <v>112</v>
      </c>
      <c r="G18" s="177">
        <v>2</v>
      </c>
      <c r="H18" s="175" t="s">
        <v>107</v>
      </c>
      <c r="I18" s="171">
        <v>0.5</v>
      </c>
      <c r="J18" s="170" t="s">
        <v>112</v>
      </c>
      <c r="K18" s="177">
        <v>1</v>
      </c>
      <c r="L18" s="167"/>
      <c r="M18" s="59"/>
    </row>
    <row r="19" spans="1:13" ht="14.25">
      <c r="A19" s="59"/>
      <c r="B19" s="175" t="s">
        <v>116</v>
      </c>
      <c r="C19" s="177">
        <v>2</v>
      </c>
      <c r="D19" s="175" t="s">
        <v>113</v>
      </c>
      <c r="E19" s="172">
        <v>2</v>
      </c>
      <c r="F19" s="167"/>
      <c r="G19" s="180"/>
      <c r="H19" s="175" t="s">
        <v>113</v>
      </c>
      <c r="I19" s="172">
        <v>1</v>
      </c>
      <c r="J19" s="167"/>
      <c r="K19" s="180"/>
      <c r="L19" s="167"/>
      <c r="M19" s="59"/>
    </row>
    <row r="20" spans="1:13" ht="14.25">
      <c r="A20" s="59"/>
      <c r="B20" s="175" t="s">
        <v>117</v>
      </c>
      <c r="C20" s="177">
        <v>2</v>
      </c>
      <c r="D20" s="175" t="s">
        <v>111</v>
      </c>
      <c r="E20" s="172">
        <v>2</v>
      </c>
      <c r="F20" s="167"/>
      <c r="G20" s="180"/>
      <c r="H20" s="175" t="s">
        <v>111</v>
      </c>
      <c r="I20" s="172">
        <v>1</v>
      </c>
      <c r="J20" s="167"/>
      <c r="K20" s="180"/>
      <c r="L20" s="168"/>
      <c r="M20" s="59"/>
    </row>
    <row r="21" spans="1:13" ht="14.25">
      <c r="A21" s="59"/>
      <c r="B21" s="175" t="s">
        <v>118</v>
      </c>
      <c r="C21" s="177">
        <v>3</v>
      </c>
      <c r="D21" s="175" t="s">
        <v>109</v>
      </c>
      <c r="E21" s="172">
        <v>0.75</v>
      </c>
      <c r="F21" s="167"/>
      <c r="G21" s="180"/>
      <c r="H21" s="175" t="s">
        <v>109</v>
      </c>
      <c r="I21" s="172">
        <v>0.25</v>
      </c>
      <c r="J21" s="167"/>
      <c r="K21" s="180"/>
      <c r="L21" s="167"/>
      <c r="M21" s="59"/>
    </row>
    <row r="22" spans="1:13" ht="14.25">
      <c r="A22" s="59"/>
      <c r="B22" s="175" t="s">
        <v>119</v>
      </c>
      <c r="C22" s="177">
        <v>3</v>
      </c>
      <c r="D22" s="175" t="s">
        <v>114</v>
      </c>
      <c r="E22" s="172">
        <v>1.5</v>
      </c>
      <c r="F22" s="170" t="s">
        <v>110</v>
      </c>
      <c r="G22" s="177">
        <v>3</v>
      </c>
      <c r="H22" s="175" t="s">
        <v>114</v>
      </c>
      <c r="I22" s="172">
        <v>0.5</v>
      </c>
      <c r="J22" s="170" t="s">
        <v>110</v>
      </c>
      <c r="K22" s="177">
        <v>1</v>
      </c>
      <c r="L22" s="167"/>
      <c r="M22" s="59"/>
    </row>
    <row r="23" spans="1:13" ht="14.25">
      <c r="A23" s="59"/>
      <c r="B23" s="175" t="s">
        <v>120</v>
      </c>
      <c r="C23" s="177">
        <v>1</v>
      </c>
      <c r="D23" s="175" t="s">
        <v>117</v>
      </c>
      <c r="E23" s="172">
        <v>1</v>
      </c>
      <c r="F23" s="167"/>
      <c r="G23" s="180"/>
      <c r="H23" s="175" t="s">
        <v>117</v>
      </c>
      <c r="I23" s="172">
        <v>1</v>
      </c>
      <c r="J23" s="167"/>
      <c r="K23" s="180"/>
      <c r="L23" s="167"/>
      <c r="M23" s="59"/>
    </row>
    <row r="24" spans="1:13" ht="14.25">
      <c r="A24" s="59"/>
      <c r="B24" s="175" t="s">
        <v>121</v>
      </c>
      <c r="C24" s="177">
        <v>2</v>
      </c>
      <c r="D24" s="179"/>
      <c r="E24" s="167"/>
      <c r="F24" s="167"/>
      <c r="G24" s="180"/>
      <c r="H24" s="179"/>
      <c r="I24" s="167"/>
      <c r="J24" s="167"/>
      <c r="K24" s="180"/>
      <c r="L24" s="168"/>
      <c r="M24" s="59"/>
    </row>
    <row r="25" spans="1:13" ht="14.25">
      <c r="A25" s="59"/>
      <c r="B25" s="175" t="s">
        <v>122</v>
      </c>
      <c r="C25" s="177">
        <v>2</v>
      </c>
      <c r="D25" s="175" t="s">
        <v>107</v>
      </c>
      <c r="E25" s="172">
        <v>1</v>
      </c>
      <c r="F25" s="167"/>
      <c r="G25" s="180"/>
      <c r="H25" s="175" t="s">
        <v>107</v>
      </c>
      <c r="I25" s="172">
        <v>0.5</v>
      </c>
      <c r="J25" s="167"/>
      <c r="K25" s="180"/>
      <c r="L25" s="167"/>
      <c r="M25" s="59"/>
    </row>
    <row r="26" spans="1:13" ht="14.25">
      <c r="A26" s="59"/>
      <c r="B26" s="175" t="s">
        <v>123</v>
      </c>
      <c r="C26" s="177">
        <v>1</v>
      </c>
      <c r="D26" s="175" t="s">
        <v>110</v>
      </c>
      <c r="E26" s="172">
        <v>0.5</v>
      </c>
      <c r="F26" s="170" t="s">
        <v>115</v>
      </c>
      <c r="G26" s="177">
        <v>0.5</v>
      </c>
      <c r="H26" s="175" t="s">
        <v>110</v>
      </c>
      <c r="I26" s="172">
        <v>0.5</v>
      </c>
      <c r="J26" s="170" t="s">
        <v>115</v>
      </c>
      <c r="K26" s="177">
        <v>0.5</v>
      </c>
      <c r="L26" s="167"/>
      <c r="M26" s="59"/>
    </row>
    <row r="27" spans="1:13" ht="14.25">
      <c r="A27" s="59"/>
      <c r="B27" s="175" t="s">
        <v>124</v>
      </c>
      <c r="C27" s="177">
        <v>1</v>
      </c>
      <c r="D27" s="175" t="s">
        <v>114</v>
      </c>
      <c r="E27" s="172">
        <v>1.5</v>
      </c>
      <c r="F27" s="167"/>
      <c r="G27" s="180"/>
      <c r="H27" s="175" t="s">
        <v>114</v>
      </c>
      <c r="I27" s="172">
        <v>1.5</v>
      </c>
      <c r="J27" s="167"/>
      <c r="K27" s="180"/>
      <c r="L27" s="167"/>
      <c r="M27" s="59"/>
    </row>
    <row r="28" spans="1:13" ht="14.25">
      <c r="A28" s="59"/>
      <c r="B28" s="175" t="s">
        <v>125</v>
      </c>
      <c r="C28" s="177">
        <v>0.5</v>
      </c>
      <c r="D28" s="179"/>
      <c r="E28" s="167"/>
      <c r="F28" s="167"/>
      <c r="G28" s="180"/>
      <c r="H28" s="179"/>
      <c r="I28" s="167"/>
      <c r="J28" s="167"/>
      <c r="K28" s="180"/>
      <c r="L28" s="59"/>
      <c r="M28" s="59"/>
    </row>
    <row r="29" spans="1:13" ht="15" thickBot="1">
      <c r="A29" s="59"/>
      <c r="B29" s="187" t="s">
        <v>126</v>
      </c>
      <c r="C29" s="178">
        <v>0</v>
      </c>
      <c r="D29" s="181"/>
      <c r="E29" s="182"/>
      <c r="F29" s="182"/>
      <c r="G29" s="186"/>
      <c r="H29" s="181"/>
      <c r="I29" s="182"/>
      <c r="J29" s="182"/>
      <c r="K29" s="186"/>
      <c r="L29" s="59"/>
      <c r="M29" s="59"/>
    </row>
    <row r="30" spans="1:13" ht="14.25">
      <c r="A30" s="59"/>
      <c r="B30" s="59"/>
      <c r="C30" s="59"/>
      <c r="D30" s="59"/>
      <c r="E30" s="59"/>
      <c r="F30" s="59"/>
      <c r="G30" s="59"/>
      <c r="H30" s="59"/>
      <c r="I30" s="59"/>
      <c r="J30" s="59"/>
      <c r="K30" s="59"/>
      <c r="L30" s="59"/>
      <c r="M30" s="59"/>
    </row>
  </sheetData>
  <sheetProtection/>
  <mergeCells count="8">
    <mergeCell ref="B2:K2"/>
    <mergeCell ref="B4:K4"/>
    <mergeCell ref="B6:K6"/>
    <mergeCell ref="B8:B9"/>
    <mergeCell ref="D8:G8"/>
    <mergeCell ref="D9:G9"/>
    <mergeCell ref="H8:K8"/>
    <mergeCell ref="H9:K9"/>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V80"/>
  <sheetViews>
    <sheetView zoomScalePageLayoutView="0" workbookViewId="0" topLeftCell="A1">
      <selection activeCell="A1" sqref="A1"/>
    </sheetView>
  </sheetViews>
  <sheetFormatPr defaultColWidth="11.421875" defaultRowHeight="15"/>
  <cols>
    <col min="2" max="2" width="14.57421875" style="0" customWidth="1"/>
    <col min="3" max="3" width="7.00390625" style="0" bestFit="1" customWidth="1"/>
    <col min="4" max="4" width="4.7109375" style="0" bestFit="1" customWidth="1"/>
    <col min="5" max="5" width="8.00390625" style="0" bestFit="1" customWidth="1"/>
    <col min="6" max="6" width="8.140625" style="0" bestFit="1" customWidth="1"/>
    <col min="7" max="7" width="7.00390625" style="0" bestFit="1" customWidth="1"/>
    <col min="8" max="8" width="10.28125" style="0" bestFit="1" customWidth="1"/>
    <col min="9" max="9" width="6.00390625" style="0" bestFit="1" customWidth="1"/>
    <col min="10" max="10" width="7.00390625" style="0" bestFit="1" customWidth="1"/>
    <col min="11" max="11" width="10.8515625" style="0" bestFit="1" customWidth="1"/>
    <col min="12" max="13" width="7.00390625" style="0" bestFit="1" customWidth="1"/>
    <col min="14" max="14" width="13.8515625" style="0" bestFit="1" customWidth="1"/>
    <col min="15" max="15" width="7.00390625" style="0" bestFit="1" customWidth="1"/>
    <col min="16" max="16" width="7.57421875" style="0" bestFit="1" customWidth="1"/>
    <col min="17" max="17" width="5.57421875" style="0" bestFit="1" customWidth="1"/>
    <col min="18" max="18" width="4.00390625" style="0" bestFit="1" customWidth="1"/>
    <col min="19" max="19" width="8.57421875" style="0" bestFit="1" customWidth="1"/>
    <col min="20" max="20" width="7.57421875" style="0" bestFit="1" customWidth="1"/>
    <col min="21" max="21" width="6.57421875" style="0" bestFit="1" customWidth="1"/>
  </cols>
  <sheetData>
    <row r="2" spans="2:22" ht="20.25">
      <c r="B2" s="1"/>
      <c r="C2" s="249" t="s">
        <v>55</v>
      </c>
      <c r="D2" s="249"/>
      <c r="E2" s="249"/>
      <c r="F2" s="249"/>
      <c r="G2" s="249"/>
      <c r="H2" s="249"/>
      <c r="I2" s="249"/>
      <c r="J2" s="249"/>
      <c r="K2" s="249"/>
      <c r="L2" s="249"/>
      <c r="M2" s="249"/>
      <c r="N2" s="249"/>
      <c r="O2" s="249"/>
      <c r="P2" s="249"/>
      <c r="Q2" s="249"/>
      <c r="R2" s="249"/>
      <c r="S2" s="249"/>
      <c r="T2" s="249"/>
      <c r="U2" s="249"/>
      <c r="V2" s="249"/>
    </row>
    <row r="4" spans="2:22" ht="81.75" customHeight="1">
      <c r="B4" s="1"/>
      <c r="C4" s="185" t="s">
        <v>56</v>
      </c>
      <c r="D4" s="185"/>
      <c r="E4" s="185"/>
      <c r="F4" s="185"/>
      <c r="G4" s="185"/>
      <c r="H4" s="185"/>
      <c r="I4" s="185"/>
      <c r="J4" s="185"/>
      <c r="K4" s="185"/>
      <c r="L4" s="185"/>
      <c r="M4" s="185"/>
      <c r="N4" s="185"/>
      <c r="O4" s="185"/>
      <c r="P4" s="185"/>
      <c r="Q4" s="185"/>
      <c r="R4" s="185"/>
      <c r="S4" s="185"/>
      <c r="T4" s="185"/>
      <c r="U4" s="185"/>
      <c r="V4" s="185"/>
    </row>
    <row r="5" ht="15" thickBot="1"/>
    <row r="6" spans="2:22" ht="15" thickBot="1">
      <c r="B6" s="250" t="s">
        <v>186</v>
      </c>
      <c r="C6" s="251"/>
      <c r="D6" s="251"/>
      <c r="E6" s="251"/>
      <c r="F6" s="252"/>
      <c r="G6" s="256" t="s">
        <v>187</v>
      </c>
      <c r="H6" s="257"/>
      <c r="I6" s="257"/>
      <c r="J6" s="257"/>
      <c r="K6" s="257"/>
      <c r="L6" s="257"/>
      <c r="M6" s="257"/>
      <c r="N6" s="257"/>
      <c r="O6" s="258"/>
      <c r="P6" s="253" t="s">
        <v>188</v>
      </c>
      <c r="Q6" s="254"/>
      <c r="R6" s="255"/>
      <c r="S6" s="259" t="s">
        <v>189</v>
      </c>
      <c r="T6" s="260"/>
      <c r="U6" s="261"/>
      <c r="V6" s="32"/>
    </row>
    <row r="7" spans="2:22" ht="99" thickBot="1">
      <c r="B7" s="31"/>
      <c r="C7" s="191" t="s">
        <v>190</v>
      </c>
      <c r="D7" s="192" t="s">
        <v>191</v>
      </c>
      <c r="E7" s="192" t="s">
        <v>192</v>
      </c>
      <c r="F7" s="193" t="s">
        <v>193</v>
      </c>
      <c r="G7" s="190" t="s">
        <v>114</v>
      </c>
      <c r="H7" s="190" t="s">
        <v>117</v>
      </c>
      <c r="I7" s="190" t="s">
        <v>115</v>
      </c>
      <c r="J7" s="190" t="s">
        <v>110</v>
      </c>
      <c r="K7" s="190" t="s">
        <v>111</v>
      </c>
      <c r="L7" s="190" t="s">
        <v>109</v>
      </c>
      <c r="M7" s="190" t="s">
        <v>112</v>
      </c>
      <c r="N7" s="190" t="s">
        <v>107</v>
      </c>
      <c r="O7" s="190" t="s">
        <v>113</v>
      </c>
      <c r="P7" s="190" t="s">
        <v>194</v>
      </c>
      <c r="Q7" s="193" t="s">
        <v>195</v>
      </c>
      <c r="R7" s="190" t="s">
        <v>196</v>
      </c>
      <c r="S7" s="190" t="s">
        <v>194</v>
      </c>
      <c r="T7" s="193" t="s">
        <v>195</v>
      </c>
      <c r="U7" s="190" t="s">
        <v>196</v>
      </c>
      <c r="V7" s="32"/>
    </row>
    <row r="8" spans="2:22" ht="14.25">
      <c r="B8" s="194" t="s">
        <v>107</v>
      </c>
      <c r="C8" s="33">
        <v>883.2</v>
      </c>
      <c r="D8" s="45">
        <v>6</v>
      </c>
      <c r="E8" s="45">
        <f>D8*10</f>
        <v>60</v>
      </c>
      <c r="F8" s="38">
        <f>C8/E8</f>
        <v>14.72</v>
      </c>
      <c r="G8" s="33"/>
      <c r="H8" s="45"/>
      <c r="I8" s="45"/>
      <c r="J8" s="45"/>
      <c r="K8" s="45"/>
      <c r="L8" s="45"/>
      <c r="M8" s="45"/>
      <c r="N8" s="45">
        <f>SUM(C8,N15,N16,N23)</f>
        <v>1931.8</v>
      </c>
      <c r="O8" s="38"/>
      <c r="P8" s="41">
        <f>N8</f>
        <v>1931.8</v>
      </c>
      <c r="Q8" s="37">
        <f>P8/E8</f>
        <v>32.196666666666665</v>
      </c>
      <c r="R8" s="38">
        <v>33</v>
      </c>
      <c r="S8" s="41">
        <f>P8*32</f>
        <v>61817.6</v>
      </c>
      <c r="T8" s="37">
        <f>S8/E8</f>
        <v>1030.2933333333333</v>
      </c>
      <c r="U8" s="46">
        <v>1031</v>
      </c>
      <c r="V8" s="30"/>
    </row>
    <row r="9" spans="2:22" ht="14.25">
      <c r="B9" s="195" t="s">
        <v>108</v>
      </c>
      <c r="C9" s="50">
        <v>1736.4</v>
      </c>
      <c r="D9" s="44">
        <v>6</v>
      </c>
      <c r="E9" s="44">
        <f aca="true" t="shared" si="0" ref="E9:E27">D9*10</f>
        <v>60</v>
      </c>
      <c r="F9" s="39">
        <f aca="true" t="shared" si="1" ref="F9:F26">C9/E9</f>
        <v>28.94</v>
      </c>
      <c r="G9" s="50"/>
      <c r="H9" s="44"/>
      <c r="I9" s="44"/>
      <c r="J9" s="44"/>
      <c r="K9" s="44"/>
      <c r="L9" s="44"/>
      <c r="M9" s="44"/>
      <c r="N9" s="44"/>
      <c r="O9" s="39"/>
      <c r="P9" s="42">
        <f>C9</f>
        <v>1736.4</v>
      </c>
      <c r="Q9" s="35">
        <f aca="true" t="shared" si="2" ref="Q9:Q26">P9/E9</f>
        <v>28.94</v>
      </c>
      <c r="R9" s="39">
        <v>29</v>
      </c>
      <c r="S9" s="42">
        <f aca="true" t="shared" si="3" ref="S9:S26">P9*32</f>
        <v>55564.8</v>
      </c>
      <c r="T9" s="35">
        <f aca="true" t="shared" si="4" ref="T9:T26">S9/E9</f>
        <v>926.08</v>
      </c>
      <c r="U9" s="47">
        <v>927</v>
      </c>
      <c r="V9" s="30"/>
    </row>
    <row r="10" spans="2:22" ht="14.25">
      <c r="B10" s="195" t="s">
        <v>109</v>
      </c>
      <c r="C10" s="50">
        <v>1831.2</v>
      </c>
      <c r="D10" s="44">
        <v>6</v>
      </c>
      <c r="E10" s="44">
        <f t="shared" si="0"/>
        <v>60</v>
      </c>
      <c r="F10" s="39">
        <f t="shared" si="1"/>
        <v>30.52</v>
      </c>
      <c r="G10" s="50"/>
      <c r="H10" s="44"/>
      <c r="I10" s="44"/>
      <c r="J10" s="44"/>
      <c r="K10" s="44"/>
      <c r="L10" s="44">
        <f>C10+L19</f>
        <v>2091.6</v>
      </c>
      <c r="M10" s="44"/>
      <c r="N10" s="44"/>
      <c r="O10" s="39"/>
      <c r="P10" s="42">
        <f>L10</f>
        <v>2091.6</v>
      </c>
      <c r="Q10" s="35">
        <f t="shared" si="2"/>
        <v>34.86</v>
      </c>
      <c r="R10" s="39">
        <v>35</v>
      </c>
      <c r="S10" s="42">
        <f t="shared" si="3"/>
        <v>66931.2</v>
      </c>
      <c r="T10" s="35">
        <f t="shared" si="4"/>
        <v>1115.52</v>
      </c>
      <c r="U10" s="47">
        <v>1116</v>
      </c>
      <c r="V10" s="30"/>
    </row>
    <row r="11" spans="2:22" ht="14.25">
      <c r="B11" s="195" t="s">
        <v>110</v>
      </c>
      <c r="C11" s="50">
        <v>883.2</v>
      </c>
      <c r="D11" s="44">
        <v>6</v>
      </c>
      <c r="E11" s="44">
        <f t="shared" si="0"/>
        <v>60</v>
      </c>
      <c r="F11" s="39">
        <f t="shared" si="1"/>
        <v>14.72</v>
      </c>
      <c r="G11" s="50"/>
      <c r="H11" s="44"/>
      <c r="I11" s="44"/>
      <c r="J11" s="44">
        <f>C11+J24+J20</f>
        <v>2098.2</v>
      </c>
      <c r="K11" s="44"/>
      <c r="L11" s="44"/>
      <c r="M11" s="44"/>
      <c r="N11" s="44"/>
      <c r="O11" s="39"/>
      <c r="P11" s="42">
        <f>J11</f>
        <v>2098.2</v>
      </c>
      <c r="Q11" s="35">
        <f t="shared" si="2"/>
        <v>34.97</v>
      </c>
      <c r="R11" s="39">
        <v>35</v>
      </c>
      <c r="S11" s="42">
        <f t="shared" si="3"/>
        <v>67142.4</v>
      </c>
      <c r="T11" s="35">
        <f t="shared" si="4"/>
        <v>1119.04</v>
      </c>
      <c r="U11" s="47">
        <v>1120</v>
      </c>
      <c r="V11" s="30"/>
    </row>
    <row r="12" spans="2:22" ht="14.25">
      <c r="B12" s="195" t="s">
        <v>111</v>
      </c>
      <c r="C12" s="50">
        <v>693.6</v>
      </c>
      <c r="D12" s="44">
        <v>4</v>
      </c>
      <c r="E12" s="44">
        <f t="shared" si="0"/>
        <v>40</v>
      </c>
      <c r="F12" s="39">
        <f t="shared" si="1"/>
        <v>17.34</v>
      </c>
      <c r="G12" s="50"/>
      <c r="H12" s="44"/>
      <c r="I12" s="44"/>
      <c r="J12" s="44"/>
      <c r="K12" s="44">
        <f>C12+K18</f>
        <v>1387.2</v>
      </c>
      <c r="L12" s="44"/>
      <c r="M12" s="44"/>
      <c r="N12" s="44"/>
      <c r="O12" s="39"/>
      <c r="P12" s="42">
        <f>K12</f>
        <v>1387.2</v>
      </c>
      <c r="Q12" s="35">
        <f t="shared" si="2"/>
        <v>34.68</v>
      </c>
      <c r="R12" s="39">
        <v>35</v>
      </c>
      <c r="S12" s="42">
        <f t="shared" si="3"/>
        <v>44390.4</v>
      </c>
      <c r="T12" s="35">
        <f t="shared" si="4"/>
        <v>1109.76</v>
      </c>
      <c r="U12" s="47">
        <v>1110</v>
      </c>
      <c r="V12" s="30"/>
    </row>
    <row r="13" spans="2:22" ht="14.25">
      <c r="B13" s="195" t="s">
        <v>112</v>
      </c>
      <c r="C13" s="50">
        <v>693.6</v>
      </c>
      <c r="D13" s="44">
        <v>4</v>
      </c>
      <c r="E13" s="44">
        <f t="shared" si="0"/>
        <v>40</v>
      </c>
      <c r="F13" s="39">
        <f t="shared" si="1"/>
        <v>17.34</v>
      </c>
      <c r="G13" s="50"/>
      <c r="H13" s="44"/>
      <c r="I13" s="44"/>
      <c r="J13" s="44"/>
      <c r="K13" s="44"/>
      <c r="L13" s="44"/>
      <c r="M13" s="44">
        <f>SUM(C13,M16)</f>
        <v>1403.4</v>
      </c>
      <c r="N13" s="44"/>
      <c r="O13" s="39"/>
      <c r="P13" s="42">
        <f>M13</f>
        <v>1403.4</v>
      </c>
      <c r="Q13" s="35">
        <f t="shared" si="2"/>
        <v>35.085</v>
      </c>
      <c r="R13" s="39">
        <v>36</v>
      </c>
      <c r="S13" s="42">
        <f t="shared" si="3"/>
        <v>44908.8</v>
      </c>
      <c r="T13" s="35">
        <f t="shared" si="4"/>
        <v>1122.72</v>
      </c>
      <c r="U13" s="47">
        <v>1123</v>
      </c>
      <c r="V13" s="30"/>
    </row>
    <row r="14" spans="2:22" ht="14.25">
      <c r="B14" s="195" t="s">
        <v>113</v>
      </c>
      <c r="C14" s="50">
        <v>693.6</v>
      </c>
      <c r="D14" s="44">
        <v>4</v>
      </c>
      <c r="E14" s="44">
        <f t="shared" si="0"/>
        <v>40</v>
      </c>
      <c r="F14" s="39">
        <f t="shared" si="1"/>
        <v>17.34</v>
      </c>
      <c r="G14" s="50"/>
      <c r="H14" s="44"/>
      <c r="I14" s="44"/>
      <c r="J14" s="44"/>
      <c r="K14" s="44"/>
      <c r="L14" s="44"/>
      <c r="M14" s="44"/>
      <c r="N14" s="44"/>
      <c r="O14" s="39">
        <f>SUM(C14,O17)</f>
        <v>1387.2</v>
      </c>
      <c r="P14" s="42">
        <f>O14</f>
        <v>1387.2</v>
      </c>
      <c r="Q14" s="35">
        <f t="shared" si="2"/>
        <v>34.68</v>
      </c>
      <c r="R14" s="39">
        <v>35</v>
      </c>
      <c r="S14" s="42">
        <f t="shared" si="3"/>
        <v>44390.4</v>
      </c>
      <c r="T14" s="35">
        <f t="shared" si="4"/>
        <v>1109.76</v>
      </c>
      <c r="U14" s="47">
        <v>1110</v>
      </c>
      <c r="V14" s="30"/>
    </row>
    <row r="15" spans="2:22" ht="14.25">
      <c r="B15" s="196" t="s">
        <v>114</v>
      </c>
      <c r="C15" s="50">
        <v>346.6</v>
      </c>
      <c r="D15" s="44">
        <v>4</v>
      </c>
      <c r="E15" s="44">
        <f t="shared" si="0"/>
        <v>40</v>
      </c>
      <c r="F15" s="39">
        <f t="shared" si="1"/>
        <v>8.665000000000001</v>
      </c>
      <c r="G15" s="50">
        <f>SUM(C15,G25,G20)</f>
        <v>1387.6</v>
      </c>
      <c r="H15" s="44"/>
      <c r="I15" s="44"/>
      <c r="J15" s="44"/>
      <c r="K15" s="44"/>
      <c r="L15" s="44"/>
      <c r="M15" s="44"/>
      <c r="N15" s="44">
        <f>G15*0.25</f>
        <v>346.9</v>
      </c>
      <c r="O15" s="39"/>
      <c r="P15" s="42">
        <f>G15</f>
        <v>1387.6</v>
      </c>
      <c r="Q15" s="35">
        <f t="shared" si="2"/>
        <v>34.69</v>
      </c>
      <c r="R15" s="39">
        <v>35</v>
      </c>
      <c r="S15" s="42">
        <f t="shared" si="3"/>
        <v>44403.2</v>
      </c>
      <c r="T15" s="35">
        <f t="shared" si="4"/>
        <v>1110.08</v>
      </c>
      <c r="U15" s="47">
        <v>1111</v>
      </c>
      <c r="V15" s="30"/>
    </row>
    <row r="16" spans="2:22" ht="15.75" customHeight="1">
      <c r="B16" s="196" t="s">
        <v>115</v>
      </c>
      <c r="C16" s="50">
        <v>536.4</v>
      </c>
      <c r="D16" s="44">
        <v>2</v>
      </c>
      <c r="E16" s="44">
        <f t="shared" si="0"/>
        <v>20</v>
      </c>
      <c r="F16" s="39">
        <f t="shared" si="1"/>
        <v>26.82</v>
      </c>
      <c r="G16" s="50"/>
      <c r="H16" s="44"/>
      <c r="I16" s="44">
        <f>C16+I24</f>
        <v>709.8</v>
      </c>
      <c r="J16" s="44"/>
      <c r="K16" s="44"/>
      <c r="L16" s="44"/>
      <c r="M16" s="44">
        <f>I16*1</f>
        <v>709.8</v>
      </c>
      <c r="N16" s="44">
        <f>I16*0.5</f>
        <v>354.9</v>
      </c>
      <c r="O16" s="39"/>
      <c r="P16" s="42">
        <f>I16</f>
        <v>709.8</v>
      </c>
      <c r="Q16" s="35">
        <f t="shared" si="2"/>
        <v>35.489999999999995</v>
      </c>
      <c r="R16" s="39">
        <v>36</v>
      </c>
      <c r="S16" s="42">
        <f t="shared" si="3"/>
        <v>22713.6</v>
      </c>
      <c r="T16" s="35">
        <f t="shared" si="4"/>
        <v>1135.6799999999998</v>
      </c>
      <c r="U16" s="47">
        <v>1136</v>
      </c>
      <c r="V16" s="30"/>
    </row>
    <row r="17" spans="2:22" ht="14.25">
      <c r="B17" s="196" t="s">
        <v>116</v>
      </c>
      <c r="C17" s="50">
        <v>693.6</v>
      </c>
      <c r="D17" s="44">
        <v>2</v>
      </c>
      <c r="E17" s="44">
        <f t="shared" si="0"/>
        <v>20</v>
      </c>
      <c r="F17" s="39">
        <f t="shared" si="1"/>
        <v>34.68</v>
      </c>
      <c r="G17" s="50"/>
      <c r="H17" s="44"/>
      <c r="I17" s="44"/>
      <c r="J17" s="44"/>
      <c r="K17" s="44"/>
      <c r="L17" s="44"/>
      <c r="M17" s="44"/>
      <c r="N17" s="44"/>
      <c r="O17" s="39">
        <f>C17*1</f>
        <v>693.6</v>
      </c>
      <c r="P17" s="42">
        <v>693.6</v>
      </c>
      <c r="Q17" s="35">
        <f t="shared" si="2"/>
        <v>34.68</v>
      </c>
      <c r="R17" s="39">
        <v>35</v>
      </c>
      <c r="S17" s="42">
        <f t="shared" si="3"/>
        <v>22195.2</v>
      </c>
      <c r="T17" s="35">
        <f t="shared" si="4"/>
        <v>1109.76</v>
      </c>
      <c r="U17" s="47">
        <v>1110</v>
      </c>
      <c r="V17" s="30"/>
    </row>
    <row r="18" spans="2:22" ht="14.25">
      <c r="B18" s="196" t="s">
        <v>117</v>
      </c>
      <c r="C18" s="50">
        <v>346.8</v>
      </c>
      <c r="D18" s="44">
        <v>2</v>
      </c>
      <c r="E18" s="44">
        <f t="shared" si="0"/>
        <v>20</v>
      </c>
      <c r="F18" s="39">
        <f t="shared" si="1"/>
        <v>17.34</v>
      </c>
      <c r="G18" s="50"/>
      <c r="H18" s="44">
        <f>SUM(C18,H21)</f>
        <v>693.6</v>
      </c>
      <c r="I18" s="44"/>
      <c r="J18" s="44"/>
      <c r="K18" s="44">
        <f>H18*1</f>
        <v>693.6</v>
      </c>
      <c r="L18" s="44"/>
      <c r="M18" s="44"/>
      <c r="N18" s="44"/>
      <c r="O18" s="39"/>
      <c r="P18" s="42">
        <f>H18</f>
        <v>693.6</v>
      </c>
      <c r="Q18" s="35">
        <f t="shared" si="2"/>
        <v>34.68</v>
      </c>
      <c r="R18" s="39">
        <v>35</v>
      </c>
      <c r="S18" s="42">
        <f t="shared" si="3"/>
        <v>22195.2</v>
      </c>
      <c r="T18" s="35">
        <f t="shared" si="4"/>
        <v>1109.76</v>
      </c>
      <c r="U18" s="47">
        <v>1110</v>
      </c>
      <c r="V18" s="30"/>
    </row>
    <row r="19" spans="2:22" ht="14.25">
      <c r="B19" s="196" t="s">
        <v>118</v>
      </c>
      <c r="C19" s="50">
        <v>1041.6</v>
      </c>
      <c r="D19" s="44">
        <v>3</v>
      </c>
      <c r="E19" s="44">
        <f t="shared" si="0"/>
        <v>30</v>
      </c>
      <c r="F19" s="39">
        <f t="shared" si="1"/>
        <v>34.72</v>
      </c>
      <c r="G19" s="50"/>
      <c r="H19" s="44"/>
      <c r="I19" s="44"/>
      <c r="J19" s="44"/>
      <c r="K19" s="44"/>
      <c r="L19" s="44">
        <f>C19*0.25</f>
        <v>260.4</v>
      </c>
      <c r="M19" s="44"/>
      <c r="N19" s="44"/>
      <c r="O19" s="39"/>
      <c r="P19" s="42">
        <f aca="true" t="shared" si="5" ref="P19:P27">C19</f>
        <v>1041.6</v>
      </c>
      <c r="Q19" s="35">
        <f t="shared" si="2"/>
        <v>34.72</v>
      </c>
      <c r="R19" s="39">
        <v>35</v>
      </c>
      <c r="S19" s="42">
        <f t="shared" si="3"/>
        <v>33331.2</v>
      </c>
      <c r="T19" s="35">
        <f t="shared" si="4"/>
        <v>1111.04</v>
      </c>
      <c r="U19" s="47">
        <v>1112</v>
      </c>
      <c r="V19" s="30"/>
    </row>
    <row r="20" spans="2:21" ht="14.25">
      <c r="B20" s="196" t="s">
        <v>119</v>
      </c>
      <c r="C20" s="50">
        <v>1041.6</v>
      </c>
      <c r="D20" s="44">
        <v>3</v>
      </c>
      <c r="E20" s="44">
        <f t="shared" si="0"/>
        <v>30</v>
      </c>
      <c r="F20" s="39">
        <f t="shared" si="1"/>
        <v>34.72</v>
      </c>
      <c r="G20" s="50">
        <f>C20*0.5</f>
        <v>520.8</v>
      </c>
      <c r="H20" s="44"/>
      <c r="I20" s="44"/>
      <c r="J20" s="44">
        <f>C20*1</f>
        <v>1041.6</v>
      </c>
      <c r="K20" s="44"/>
      <c r="L20" s="44"/>
      <c r="M20" s="44"/>
      <c r="N20" s="189" t="s">
        <v>198</v>
      </c>
      <c r="O20" s="39"/>
      <c r="P20" s="42">
        <f t="shared" si="5"/>
        <v>1041.6</v>
      </c>
      <c r="Q20" s="35">
        <f t="shared" si="2"/>
        <v>34.72</v>
      </c>
      <c r="R20" s="39">
        <v>35</v>
      </c>
      <c r="S20" s="42">
        <f t="shared" si="3"/>
        <v>33331.2</v>
      </c>
      <c r="T20" s="35">
        <f t="shared" si="4"/>
        <v>1111.04</v>
      </c>
      <c r="U20" s="47">
        <v>1112</v>
      </c>
    </row>
    <row r="21" spans="2:21" ht="14.25">
      <c r="B21" s="196" t="s">
        <v>120</v>
      </c>
      <c r="C21" s="50">
        <v>346.8</v>
      </c>
      <c r="D21" s="44">
        <v>1</v>
      </c>
      <c r="E21" s="44">
        <f t="shared" si="0"/>
        <v>10</v>
      </c>
      <c r="F21" s="39">
        <f t="shared" si="1"/>
        <v>34.68</v>
      </c>
      <c r="G21" s="50"/>
      <c r="H21" s="44">
        <f>C21*1</f>
        <v>346.8</v>
      </c>
      <c r="I21" s="44"/>
      <c r="J21" s="44"/>
      <c r="K21" s="188" t="s">
        <v>197</v>
      </c>
      <c r="L21" s="44"/>
      <c r="M21" s="44"/>
      <c r="N21" s="44"/>
      <c r="O21" s="39"/>
      <c r="P21" s="42">
        <f t="shared" si="5"/>
        <v>346.8</v>
      </c>
      <c r="Q21" s="35">
        <f t="shared" si="2"/>
        <v>34.68</v>
      </c>
      <c r="R21" s="39">
        <v>35</v>
      </c>
      <c r="S21" s="42">
        <f t="shared" si="3"/>
        <v>11097.6</v>
      </c>
      <c r="T21" s="35">
        <f t="shared" si="4"/>
        <v>1109.76</v>
      </c>
      <c r="U21" s="47">
        <v>1110</v>
      </c>
    </row>
    <row r="22" spans="2:21" ht="14.25">
      <c r="B22" s="195" t="s">
        <v>121</v>
      </c>
      <c r="C22" s="50">
        <v>693.6</v>
      </c>
      <c r="D22" s="44">
        <v>2</v>
      </c>
      <c r="E22" s="44">
        <f t="shared" si="0"/>
        <v>20</v>
      </c>
      <c r="F22" s="39">
        <f t="shared" si="1"/>
        <v>34.68</v>
      </c>
      <c r="G22" s="50"/>
      <c r="H22" s="44"/>
      <c r="I22" s="44"/>
      <c r="J22" s="44"/>
      <c r="K22" s="44"/>
      <c r="L22" s="44"/>
      <c r="M22" s="44"/>
      <c r="N22" s="44"/>
      <c r="O22" s="39"/>
      <c r="P22" s="42">
        <f t="shared" si="5"/>
        <v>693.6</v>
      </c>
      <c r="Q22" s="35">
        <f t="shared" si="2"/>
        <v>34.68</v>
      </c>
      <c r="R22" s="39">
        <v>35</v>
      </c>
      <c r="S22" s="42">
        <f t="shared" si="3"/>
        <v>22195.2</v>
      </c>
      <c r="T22" s="35">
        <f t="shared" si="4"/>
        <v>1109.76</v>
      </c>
      <c r="U22" s="47">
        <v>1110</v>
      </c>
    </row>
    <row r="23" spans="2:21" ht="14.25">
      <c r="B23" s="196" t="s">
        <v>122</v>
      </c>
      <c r="C23" s="50">
        <v>693.6</v>
      </c>
      <c r="D23" s="44">
        <v>2</v>
      </c>
      <c r="E23" s="44">
        <f t="shared" si="0"/>
        <v>20</v>
      </c>
      <c r="F23" s="39">
        <f t="shared" si="1"/>
        <v>34.68</v>
      </c>
      <c r="G23" s="50"/>
      <c r="H23" s="44"/>
      <c r="I23" s="44"/>
      <c r="J23" s="44"/>
      <c r="K23" s="44"/>
      <c r="L23" s="44"/>
      <c r="M23" s="44"/>
      <c r="N23" s="44">
        <f>C23*0.5</f>
        <v>346.8</v>
      </c>
      <c r="O23" s="39"/>
      <c r="P23" s="42">
        <f t="shared" si="5"/>
        <v>693.6</v>
      </c>
      <c r="Q23" s="35">
        <f t="shared" si="2"/>
        <v>34.68</v>
      </c>
      <c r="R23" s="39">
        <v>35</v>
      </c>
      <c r="S23" s="42">
        <f t="shared" si="3"/>
        <v>22195.2</v>
      </c>
      <c r="T23" s="35">
        <f t="shared" si="4"/>
        <v>1109.76</v>
      </c>
      <c r="U23" s="47">
        <v>1110</v>
      </c>
    </row>
    <row r="24" spans="2:21" ht="14.25">
      <c r="B24" s="196" t="s">
        <v>123</v>
      </c>
      <c r="C24" s="50">
        <v>346.8</v>
      </c>
      <c r="D24" s="44">
        <v>1</v>
      </c>
      <c r="E24" s="44">
        <f t="shared" si="0"/>
        <v>10</v>
      </c>
      <c r="F24" s="39">
        <f t="shared" si="1"/>
        <v>34.68</v>
      </c>
      <c r="G24" s="50"/>
      <c r="H24" s="44"/>
      <c r="I24" s="44">
        <f>C24*0.5</f>
        <v>173.4</v>
      </c>
      <c r="J24" s="44">
        <f>C24*0.5</f>
        <v>173.4</v>
      </c>
      <c r="K24" s="44"/>
      <c r="L24" s="44"/>
      <c r="M24" s="44"/>
      <c r="N24" s="188" t="s">
        <v>199</v>
      </c>
      <c r="O24" s="39"/>
      <c r="P24" s="42">
        <f t="shared" si="5"/>
        <v>346.8</v>
      </c>
      <c r="Q24" s="35">
        <f t="shared" si="2"/>
        <v>34.68</v>
      </c>
      <c r="R24" s="39">
        <v>35</v>
      </c>
      <c r="S24" s="42">
        <f t="shared" si="3"/>
        <v>11097.6</v>
      </c>
      <c r="T24" s="35">
        <f t="shared" si="4"/>
        <v>1109.76</v>
      </c>
      <c r="U24" s="47">
        <v>1110</v>
      </c>
    </row>
    <row r="25" spans="2:21" ht="14.25">
      <c r="B25" s="196" t="s">
        <v>124</v>
      </c>
      <c r="C25" s="50">
        <v>346.8</v>
      </c>
      <c r="D25" s="44">
        <v>1</v>
      </c>
      <c r="E25" s="44">
        <f t="shared" si="0"/>
        <v>10</v>
      </c>
      <c r="F25" s="39">
        <f t="shared" si="1"/>
        <v>34.68</v>
      </c>
      <c r="G25" s="50">
        <f>C25*1.5</f>
        <v>520.2</v>
      </c>
      <c r="H25" s="44"/>
      <c r="I25" s="44"/>
      <c r="J25" s="44"/>
      <c r="K25" s="44"/>
      <c r="L25" s="44"/>
      <c r="M25" s="44"/>
      <c r="N25" s="189" t="s">
        <v>198</v>
      </c>
      <c r="O25" s="39"/>
      <c r="P25" s="42">
        <f t="shared" si="5"/>
        <v>346.8</v>
      </c>
      <c r="Q25" s="35">
        <f t="shared" si="2"/>
        <v>34.68</v>
      </c>
      <c r="R25" s="39">
        <v>35</v>
      </c>
      <c r="S25" s="42">
        <f t="shared" si="3"/>
        <v>11097.6</v>
      </c>
      <c r="T25" s="35">
        <f t="shared" si="4"/>
        <v>1109.76</v>
      </c>
      <c r="U25" s="47">
        <v>1110</v>
      </c>
    </row>
    <row r="26" spans="2:21" ht="14.25">
      <c r="B26" s="195" t="s">
        <v>125</v>
      </c>
      <c r="C26" s="50">
        <v>188.4</v>
      </c>
      <c r="D26" s="44">
        <v>0.5</v>
      </c>
      <c r="E26" s="44">
        <f t="shared" si="0"/>
        <v>5</v>
      </c>
      <c r="F26" s="39">
        <f t="shared" si="1"/>
        <v>37.68</v>
      </c>
      <c r="G26" s="50"/>
      <c r="H26" s="44"/>
      <c r="I26" s="44"/>
      <c r="J26" s="44"/>
      <c r="K26" s="44"/>
      <c r="L26" s="44"/>
      <c r="M26" s="44"/>
      <c r="N26" s="44"/>
      <c r="O26" s="39"/>
      <c r="P26" s="42">
        <f t="shared" si="5"/>
        <v>188.4</v>
      </c>
      <c r="Q26" s="35">
        <f t="shared" si="2"/>
        <v>37.68</v>
      </c>
      <c r="R26" s="39">
        <v>38</v>
      </c>
      <c r="S26" s="42">
        <f t="shared" si="3"/>
        <v>6028.8</v>
      </c>
      <c r="T26" s="35">
        <f t="shared" si="4"/>
        <v>1205.76</v>
      </c>
      <c r="U26" s="47">
        <v>1206</v>
      </c>
    </row>
    <row r="27" spans="2:21" ht="15" thickBot="1">
      <c r="B27" s="197" t="s">
        <v>126</v>
      </c>
      <c r="C27" s="49">
        <v>188.4</v>
      </c>
      <c r="D27" s="48">
        <v>0</v>
      </c>
      <c r="E27" s="48">
        <f t="shared" si="0"/>
        <v>0</v>
      </c>
      <c r="F27" s="40">
        <v>0</v>
      </c>
      <c r="G27" s="49"/>
      <c r="H27" s="48"/>
      <c r="I27" s="48"/>
      <c r="J27" s="48"/>
      <c r="K27" s="48"/>
      <c r="L27" s="48"/>
      <c r="M27" s="48"/>
      <c r="N27" s="48"/>
      <c r="O27" s="40"/>
      <c r="P27" s="43">
        <f t="shared" si="5"/>
        <v>188.4</v>
      </c>
      <c r="Q27" s="36">
        <v>0</v>
      </c>
      <c r="R27" s="40">
        <v>0</v>
      </c>
      <c r="S27" s="43">
        <f>P27*32</f>
        <v>6028.8</v>
      </c>
      <c r="T27" s="36">
        <v>0</v>
      </c>
      <c r="U27" s="34">
        <v>0</v>
      </c>
    </row>
    <row r="29" spans="2:21" ht="14.25">
      <c r="B29" s="3"/>
      <c r="C29" s="3"/>
      <c r="D29" s="3"/>
      <c r="E29" s="3"/>
      <c r="F29" s="29">
        <v>508.945</v>
      </c>
      <c r="G29" s="3"/>
      <c r="H29" s="3"/>
      <c r="I29" s="3"/>
      <c r="J29" s="3"/>
      <c r="K29" s="3"/>
      <c r="L29" s="3"/>
      <c r="M29" s="3"/>
      <c r="N29" s="3"/>
      <c r="O29" s="3"/>
      <c r="P29" s="3"/>
      <c r="Q29" s="3"/>
      <c r="R29" s="3">
        <v>662</v>
      </c>
      <c r="S29" s="3"/>
      <c r="T29" s="29"/>
      <c r="U29" s="51">
        <f>SUM(U8:U28)</f>
        <v>20984</v>
      </c>
    </row>
    <row r="30" spans="2:21" ht="14.25">
      <c r="B30" s="3"/>
      <c r="C30" s="3"/>
      <c r="D30" s="3"/>
      <c r="E30" s="3"/>
      <c r="F30" s="3"/>
      <c r="G30" s="3"/>
      <c r="H30" s="3"/>
      <c r="I30" s="3"/>
      <c r="J30" s="3"/>
      <c r="K30" s="3"/>
      <c r="L30" s="3"/>
      <c r="M30" s="3"/>
      <c r="N30" s="3"/>
      <c r="O30" s="3"/>
      <c r="P30" s="3"/>
      <c r="Q30" s="3"/>
      <c r="R30" s="3"/>
      <c r="S30" s="3"/>
      <c r="T30" s="3"/>
      <c r="U30" s="3">
        <f>600*32</f>
        <v>19200</v>
      </c>
    </row>
    <row r="31" spans="2:21" ht="14.25">
      <c r="B31" s="66" t="s">
        <v>200</v>
      </c>
      <c r="C31" s="3"/>
      <c r="D31" s="3"/>
      <c r="E31" s="3"/>
      <c r="F31" s="3"/>
      <c r="G31" s="3"/>
      <c r="H31" s="3"/>
      <c r="I31" s="3"/>
      <c r="J31" s="3"/>
      <c r="K31" s="3"/>
      <c r="L31" s="3"/>
      <c r="M31" s="3"/>
      <c r="N31" s="3"/>
      <c r="O31" s="3"/>
      <c r="P31" s="3"/>
      <c r="Q31" s="3"/>
      <c r="R31" s="3"/>
      <c r="S31" s="3"/>
      <c r="T31" s="3"/>
      <c r="U31" s="51">
        <f>U29-U30</f>
        <v>1784</v>
      </c>
    </row>
    <row r="32" spans="2:20" ht="14.25">
      <c r="B32" s="59"/>
      <c r="C32" s="59"/>
      <c r="D32" s="59"/>
      <c r="E32" s="59"/>
      <c r="F32" s="59"/>
      <c r="G32" s="59"/>
      <c r="H32" s="59"/>
      <c r="I32" s="59"/>
      <c r="J32" s="59"/>
      <c r="K32" s="59"/>
      <c r="L32" s="59"/>
      <c r="M32" s="59"/>
      <c r="N32" s="59"/>
      <c r="O32" s="59"/>
      <c r="P32" s="59"/>
      <c r="Q32" s="59"/>
      <c r="R32" s="59"/>
      <c r="S32" s="59"/>
      <c r="T32" s="59"/>
    </row>
    <row r="33" spans="2:21" ht="14.25">
      <c r="B33" s="66" t="s">
        <v>201</v>
      </c>
      <c r="C33" s="3"/>
      <c r="D33" s="3"/>
      <c r="E33" s="3"/>
      <c r="F33" s="3"/>
      <c r="G33" s="3"/>
      <c r="H33" s="3"/>
      <c r="I33" s="3"/>
      <c r="J33" s="3"/>
      <c r="K33" s="3"/>
      <c r="L33" s="3"/>
      <c r="M33" s="3"/>
      <c r="N33" s="3"/>
      <c r="O33" s="3"/>
      <c r="P33" s="3"/>
      <c r="Q33" s="3"/>
      <c r="R33" s="3"/>
      <c r="S33" s="3"/>
      <c r="T33" s="3"/>
      <c r="U33" s="3"/>
    </row>
    <row r="34" spans="2:20" ht="14.25">
      <c r="B34" s="59"/>
      <c r="C34" s="59"/>
      <c r="D34" s="59"/>
      <c r="E34" s="59"/>
      <c r="F34" s="59"/>
      <c r="G34" s="59"/>
      <c r="H34" s="59"/>
      <c r="I34" s="59"/>
      <c r="J34" s="59"/>
      <c r="K34" s="59"/>
      <c r="L34" s="59"/>
      <c r="M34" s="59"/>
      <c r="N34" s="59"/>
      <c r="O34" s="59"/>
      <c r="P34" s="59"/>
      <c r="Q34" s="59"/>
      <c r="R34" s="59"/>
      <c r="S34" s="59"/>
      <c r="T34" s="59"/>
    </row>
    <row r="35" spans="2:21" ht="14.25">
      <c r="B35" s="65" t="s">
        <v>202</v>
      </c>
      <c r="C35" s="65"/>
      <c r="D35" s="65"/>
      <c r="E35" s="65"/>
      <c r="F35" s="65"/>
      <c r="G35" s="65"/>
      <c r="H35" s="65"/>
      <c r="I35" s="65"/>
      <c r="J35" s="65"/>
      <c r="K35" s="65"/>
      <c r="L35" s="3"/>
      <c r="M35" s="3"/>
      <c r="N35" s="3"/>
      <c r="O35" s="3"/>
      <c r="P35" s="3"/>
      <c r="Q35" s="3"/>
      <c r="R35" s="3"/>
      <c r="S35" s="3"/>
      <c r="T35" s="3"/>
      <c r="U35" s="3"/>
    </row>
    <row r="36" spans="2:21" ht="15" thickBot="1">
      <c r="B36" s="3"/>
      <c r="C36" s="3"/>
      <c r="D36" s="3"/>
      <c r="E36" s="3"/>
      <c r="F36" s="3"/>
      <c r="G36" s="3"/>
      <c r="H36" s="3"/>
      <c r="I36" s="3"/>
      <c r="J36" s="3"/>
      <c r="K36" s="3"/>
      <c r="L36" s="64"/>
      <c r="M36" s="64"/>
      <c r="N36" s="64"/>
      <c r="O36" s="64"/>
      <c r="P36" s="64"/>
      <c r="Q36" s="64"/>
      <c r="R36" s="64"/>
      <c r="S36" s="64"/>
      <c r="T36" s="64"/>
      <c r="U36" s="4"/>
    </row>
    <row r="37" spans="2:21" ht="15" thickBot="1">
      <c r="B37" s="208" t="s">
        <v>203</v>
      </c>
      <c r="C37" s="209" t="s">
        <v>107</v>
      </c>
      <c r="D37" s="210" t="s">
        <v>110</v>
      </c>
      <c r="E37" s="210" t="s">
        <v>109</v>
      </c>
      <c r="F37" s="210" t="s">
        <v>111</v>
      </c>
      <c r="G37" s="210" t="s">
        <v>113</v>
      </c>
      <c r="H37" s="210" t="s">
        <v>112</v>
      </c>
      <c r="I37" s="210" t="s">
        <v>114</v>
      </c>
      <c r="J37" s="210" t="s">
        <v>117</v>
      </c>
      <c r="K37" s="211" t="s">
        <v>115</v>
      </c>
      <c r="L37" s="55"/>
      <c r="M37" s="55"/>
      <c r="N37" s="55"/>
      <c r="O37" s="55"/>
      <c r="P37" s="55"/>
      <c r="Q37" s="55"/>
      <c r="R37" s="55"/>
      <c r="S37" s="55"/>
      <c r="T37" s="55"/>
      <c r="U37" s="1"/>
    </row>
    <row r="38" spans="2:21" ht="14.25">
      <c r="B38" s="218" t="s">
        <v>114</v>
      </c>
      <c r="C38" s="205">
        <v>0.25</v>
      </c>
      <c r="D38" s="206"/>
      <c r="E38" s="206"/>
      <c r="F38" s="206"/>
      <c r="G38" s="206"/>
      <c r="H38" s="206"/>
      <c r="I38" s="206"/>
      <c r="J38" s="206"/>
      <c r="K38" s="207"/>
      <c r="L38" s="55"/>
      <c r="M38" s="55"/>
      <c r="N38" s="55"/>
      <c r="O38" s="55"/>
      <c r="P38" s="55"/>
      <c r="Q38" s="55"/>
      <c r="R38" s="55"/>
      <c r="S38" s="55"/>
      <c r="T38" s="55"/>
      <c r="U38" s="1"/>
    </row>
    <row r="39" spans="2:21" ht="14.25">
      <c r="B39" s="196" t="s">
        <v>115</v>
      </c>
      <c r="C39" s="203">
        <v>0.5</v>
      </c>
      <c r="D39" s="67"/>
      <c r="E39" s="67"/>
      <c r="F39" s="67"/>
      <c r="G39" s="67"/>
      <c r="H39" s="67">
        <v>1</v>
      </c>
      <c r="I39" s="67"/>
      <c r="J39" s="67"/>
      <c r="K39" s="200"/>
      <c r="L39" s="55"/>
      <c r="M39" s="55"/>
      <c r="N39" s="55"/>
      <c r="O39" s="55"/>
      <c r="P39" s="55"/>
      <c r="Q39" s="55"/>
      <c r="R39" s="55"/>
      <c r="S39" s="55"/>
      <c r="T39" s="55"/>
      <c r="U39" s="1"/>
    </row>
    <row r="40" spans="2:21" ht="14.25">
      <c r="B40" s="196" t="s">
        <v>116</v>
      </c>
      <c r="C40" s="203"/>
      <c r="D40" s="67"/>
      <c r="E40" s="67"/>
      <c r="F40" s="67"/>
      <c r="G40" s="67">
        <v>1</v>
      </c>
      <c r="H40" s="67"/>
      <c r="I40" s="67"/>
      <c r="J40" s="67"/>
      <c r="K40" s="200"/>
      <c r="L40" s="55"/>
      <c r="M40" s="55"/>
      <c r="N40" s="55"/>
      <c r="O40" s="55"/>
      <c r="P40" s="55"/>
      <c r="Q40" s="55"/>
      <c r="R40" s="55"/>
      <c r="S40" s="55"/>
      <c r="T40" s="55"/>
      <c r="U40" s="1"/>
    </row>
    <row r="41" spans="2:21" ht="14.25">
      <c r="B41" s="196" t="s">
        <v>117</v>
      </c>
      <c r="C41" s="203"/>
      <c r="D41" s="67"/>
      <c r="E41" s="67"/>
      <c r="F41" s="67">
        <v>1</v>
      </c>
      <c r="G41" s="67"/>
      <c r="H41" s="67"/>
      <c r="I41" s="67"/>
      <c r="J41" s="67"/>
      <c r="K41" s="200"/>
      <c r="L41" s="55"/>
      <c r="M41" s="55"/>
      <c r="N41" s="55"/>
      <c r="O41" s="55"/>
      <c r="P41" s="55"/>
      <c r="Q41" s="55"/>
      <c r="R41" s="55"/>
      <c r="S41" s="55"/>
      <c r="T41" s="55"/>
      <c r="U41" s="1"/>
    </row>
    <row r="42" spans="2:21" ht="14.25">
      <c r="B42" s="196" t="s">
        <v>118</v>
      </c>
      <c r="C42" s="203"/>
      <c r="D42" s="67"/>
      <c r="E42" s="67">
        <v>0.25</v>
      </c>
      <c r="F42" s="67"/>
      <c r="G42" s="67"/>
      <c r="H42" s="67"/>
      <c r="I42" s="67"/>
      <c r="J42" s="67"/>
      <c r="K42" s="200"/>
      <c r="L42" s="55"/>
      <c r="M42" s="55"/>
      <c r="N42" s="55"/>
      <c r="O42" s="55"/>
      <c r="P42" s="55"/>
      <c r="Q42" s="55"/>
      <c r="R42" s="55"/>
      <c r="S42" s="55"/>
      <c r="T42" s="55"/>
      <c r="U42" s="1"/>
    </row>
    <row r="43" spans="2:21" ht="14.25">
      <c r="B43" s="196" t="s">
        <v>119</v>
      </c>
      <c r="C43" s="203"/>
      <c r="D43" s="67">
        <v>1</v>
      </c>
      <c r="E43" s="67"/>
      <c r="F43" s="67"/>
      <c r="G43" s="67"/>
      <c r="H43" s="67"/>
      <c r="I43" s="67">
        <v>0.5</v>
      </c>
      <c r="J43" s="67"/>
      <c r="K43" s="200"/>
      <c r="L43" s="55"/>
      <c r="M43" s="55"/>
      <c r="N43" s="55"/>
      <c r="O43" s="55"/>
      <c r="P43" s="55"/>
      <c r="Q43" s="55"/>
      <c r="R43" s="55"/>
      <c r="S43" s="55"/>
      <c r="T43" s="55"/>
      <c r="U43" s="1"/>
    </row>
    <row r="44" spans="2:21" ht="14.25">
      <c r="B44" s="196" t="s">
        <v>120</v>
      </c>
      <c r="C44" s="203"/>
      <c r="D44" s="67"/>
      <c r="E44" s="67"/>
      <c r="F44" s="67"/>
      <c r="G44" s="67"/>
      <c r="H44" s="67"/>
      <c r="I44" s="67"/>
      <c r="J44" s="67">
        <v>1</v>
      </c>
      <c r="K44" s="200"/>
      <c r="L44" s="55"/>
      <c r="M44" s="55"/>
      <c r="N44" s="55"/>
      <c r="O44" s="55"/>
      <c r="P44" s="55"/>
      <c r="Q44" s="55"/>
      <c r="R44" s="55"/>
      <c r="S44" s="55"/>
      <c r="T44" s="55"/>
      <c r="U44" s="1"/>
    </row>
    <row r="45" spans="2:21" ht="14.25">
      <c r="B45" s="196" t="s">
        <v>122</v>
      </c>
      <c r="C45" s="203">
        <v>0.5</v>
      </c>
      <c r="D45" s="67"/>
      <c r="E45" s="67"/>
      <c r="F45" s="67"/>
      <c r="G45" s="67"/>
      <c r="H45" s="67"/>
      <c r="I45" s="67"/>
      <c r="J45" s="67"/>
      <c r="K45" s="200"/>
      <c r="L45" s="55"/>
      <c r="M45" s="55"/>
      <c r="N45" s="55"/>
      <c r="O45" s="55"/>
      <c r="P45" s="55"/>
      <c r="Q45" s="55"/>
      <c r="R45" s="55"/>
      <c r="S45" s="55"/>
      <c r="T45" s="55"/>
      <c r="U45" s="1"/>
    </row>
    <row r="46" spans="2:21" ht="14.25">
      <c r="B46" s="196" t="s">
        <v>123</v>
      </c>
      <c r="C46" s="203"/>
      <c r="D46" s="67">
        <v>0.5</v>
      </c>
      <c r="E46" s="67"/>
      <c r="F46" s="67"/>
      <c r="G46" s="67"/>
      <c r="H46" s="67"/>
      <c r="I46" s="67"/>
      <c r="J46" s="67"/>
      <c r="K46" s="200">
        <v>0.5</v>
      </c>
      <c r="L46" s="55"/>
      <c r="M46" s="55"/>
      <c r="N46" s="55"/>
      <c r="O46" s="55"/>
      <c r="P46" s="55"/>
      <c r="Q46" s="55"/>
      <c r="R46" s="55"/>
      <c r="S46" s="55"/>
      <c r="T46" s="55"/>
      <c r="U46" s="1"/>
    </row>
    <row r="47" spans="2:21" ht="15" thickBot="1">
      <c r="B47" s="219" t="s">
        <v>124</v>
      </c>
      <c r="C47" s="204"/>
      <c r="D47" s="201"/>
      <c r="E47" s="201"/>
      <c r="F47" s="201"/>
      <c r="G47" s="201"/>
      <c r="H47" s="201"/>
      <c r="I47" s="201">
        <v>1.5</v>
      </c>
      <c r="J47" s="201"/>
      <c r="K47" s="202"/>
      <c r="L47" s="55"/>
      <c r="M47" s="55"/>
      <c r="N47" s="55"/>
      <c r="O47" s="55"/>
      <c r="P47" s="55"/>
      <c r="Q47" s="55"/>
      <c r="R47" s="55"/>
      <c r="S47" s="55"/>
      <c r="T47" s="55"/>
      <c r="U47" s="1"/>
    </row>
    <row r="48" spans="2:20" ht="14.25">
      <c r="B48" s="59"/>
      <c r="C48" s="59"/>
      <c r="D48" s="59"/>
      <c r="E48" s="59"/>
      <c r="F48" s="59"/>
      <c r="G48" s="59"/>
      <c r="H48" s="59"/>
      <c r="I48" s="59"/>
      <c r="J48" s="59"/>
      <c r="K48" s="59"/>
      <c r="L48" s="59"/>
      <c r="M48" s="59"/>
      <c r="N48" s="59"/>
      <c r="O48" s="59"/>
      <c r="P48" s="59"/>
      <c r="Q48" s="59"/>
      <c r="R48" s="59"/>
      <c r="S48" s="59"/>
      <c r="T48" s="59"/>
    </row>
    <row r="49" spans="2:20" ht="14.25">
      <c r="B49" s="65" t="s">
        <v>57</v>
      </c>
      <c r="C49" s="3"/>
      <c r="D49" s="3"/>
      <c r="E49" s="3"/>
      <c r="F49" s="3"/>
      <c r="G49" s="3"/>
      <c r="H49" s="3"/>
      <c r="I49" s="3"/>
      <c r="J49" s="3"/>
      <c r="K49" s="3"/>
      <c r="L49" s="199"/>
      <c r="M49" s="59"/>
      <c r="N49" s="59"/>
      <c r="O49" s="59"/>
      <c r="P49" s="59"/>
      <c r="Q49" s="59"/>
      <c r="R49" s="59"/>
      <c r="S49" s="59"/>
      <c r="T49" s="59"/>
    </row>
    <row r="50" spans="2:20" ht="14.25">
      <c r="B50" s="66" t="s">
        <v>204</v>
      </c>
      <c r="C50" s="3"/>
      <c r="D50" s="3"/>
      <c r="E50" s="3"/>
      <c r="F50" s="3"/>
      <c r="G50" s="3"/>
      <c r="H50" s="3"/>
      <c r="I50" s="3"/>
      <c r="J50" s="3"/>
      <c r="K50" s="3"/>
      <c r="L50" s="59"/>
      <c r="M50" s="59"/>
      <c r="N50" s="59"/>
      <c r="O50" s="59"/>
      <c r="P50" s="59"/>
      <c r="Q50" s="59"/>
      <c r="R50" s="59"/>
      <c r="S50" s="59"/>
      <c r="T50" s="59"/>
    </row>
    <row r="51" spans="2:20" ht="14.25">
      <c r="B51" s="66" t="s">
        <v>58</v>
      </c>
      <c r="C51" s="64"/>
      <c r="D51" s="64"/>
      <c r="E51" s="64"/>
      <c r="F51" s="64"/>
      <c r="G51" s="64"/>
      <c r="H51" s="64"/>
      <c r="I51" s="64"/>
      <c r="J51" s="64"/>
      <c r="K51" s="64"/>
      <c r="L51" s="59"/>
      <c r="M51" s="59"/>
      <c r="N51" s="59"/>
      <c r="O51" s="59"/>
      <c r="P51" s="59"/>
      <c r="Q51" s="59"/>
      <c r="R51" s="59"/>
      <c r="S51" s="59"/>
      <c r="T51" s="59"/>
    </row>
    <row r="52" spans="2:20" ht="14.25">
      <c r="B52" s="66" t="s">
        <v>205</v>
      </c>
      <c r="C52" s="55"/>
      <c r="D52" s="55"/>
      <c r="E52" s="55"/>
      <c r="F52" s="55"/>
      <c r="G52" s="55"/>
      <c r="H52" s="55"/>
      <c r="I52" s="55"/>
      <c r="J52" s="55"/>
      <c r="K52" s="55"/>
      <c r="L52" s="59"/>
      <c r="M52" s="59"/>
      <c r="N52" s="59"/>
      <c r="O52" s="59"/>
      <c r="P52" s="59"/>
      <c r="Q52" s="59"/>
      <c r="R52" s="59"/>
      <c r="S52" s="59"/>
      <c r="T52" s="59"/>
    </row>
    <row r="53" spans="2:20" ht="14.25">
      <c r="B53" s="198"/>
      <c r="C53" s="59"/>
      <c r="D53" s="59"/>
      <c r="E53" s="59"/>
      <c r="F53" s="59"/>
      <c r="G53" s="59"/>
      <c r="H53" s="59"/>
      <c r="I53" s="59"/>
      <c r="J53" s="59"/>
      <c r="K53" s="59"/>
      <c r="L53" s="59"/>
      <c r="M53" s="59"/>
      <c r="N53" s="59"/>
      <c r="O53" s="59"/>
      <c r="P53" s="59"/>
      <c r="Q53" s="59"/>
      <c r="R53" s="59"/>
      <c r="S53" s="59"/>
      <c r="T53" s="59"/>
    </row>
    <row r="54" spans="2:20" ht="14.25">
      <c r="B54" s="66" t="s">
        <v>59</v>
      </c>
      <c r="C54" s="55"/>
      <c r="D54" s="55"/>
      <c r="E54" s="55"/>
      <c r="F54" s="55"/>
      <c r="G54" s="55"/>
      <c r="H54" s="55"/>
      <c r="I54" s="55"/>
      <c r="J54" s="55"/>
      <c r="K54" s="55"/>
      <c r="L54" s="59"/>
      <c r="M54" s="59"/>
      <c r="N54" s="59"/>
      <c r="O54" s="59"/>
      <c r="P54" s="59"/>
      <c r="Q54" s="59"/>
      <c r="R54" s="59"/>
      <c r="S54" s="59"/>
      <c r="T54" s="59"/>
    </row>
    <row r="55" spans="2:20" ht="14.25">
      <c r="B55" s="66" t="s">
        <v>60</v>
      </c>
      <c r="C55" s="55"/>
      <c r="D55" s="55"/>
      <c r="E55" s="55"/>
      <c r="F55" s="55"/>
      <c r="G55" s="55"/>
      <c r="H55" s="55"/>
      <c r="I55" s="55"/>
      <c r="J55" s="55"/>
      <c r="K55" s="55"/>
      <c r="L55" s="59"/>
      <c r="M55" s="59"/>
      <c r="N55" s="59"/>
      <c r="O55" s="59"/>
      <c r="P55" s="59"/>
      <c r="Q55" s="59"/>
      <c r="R55" s="59"/>
      <c r="S55" s="59"/>
      <c r="T55" s="59"/>
    </row>
    <row r="56" spans="2:20" ht="14.25">
      <c r="B56" s="66" t="s">
        <v>206</v>
      </c>
      <c r="C56" s="55"/>
      <c r="D56" s="55"/>
      <c r="E56" s="55"/>
      <c r="F56" s="55"/>
      <c r="G56" s="55"/>
      <c r="H56" s="55"/>
      <c r="I56" s="55"/>
      <c r="J56" s="55"/>
      <c r="K56" s="55"/>
      <c r="L56" s="59"/>
      <c r="M56" s="59"/>
      <c r="N56" s="59"/>
      <c r="O56" s="59"/>
      <c r="P56" s="59"/>
      <c r="Q56" s="59"/>
      <c r="R56" s="59"/>
      <c r="S56" s="59"/>
      <c r="T56" s="59"/>
    </row>
    <row r="57" spans="2:20" ht="14.25">
      <c r="B57" s="198"/>
      <c r="C57" s="59"/>
      <c r="D57" s="59"/>
      <c r="E57" s="59"/>
      <c r="F57" s="59"/>
      <c r="G57" s="59"/>
      <c r="H57" s="59"/>
      <c r="I57" s="59"/>
      <c r="J57" s="59"/>
      <c r="K57" s="59"/>
      <c r="L57" s="59"/>
      <c r="M57" s="59"/>
      <c r="N57" s="59"/>
      <c r="O57" s="59"/>
      <c r="P57" s="59"/>
      <c r="Q57" s="59"/>
      <c r="R57" s="59"/>
      <c r="S57" s="59"/>
      <c r="T57" s="59"/>
    </row>
    <row r="58" spans="2:20" ht="14.25">
      <c r="B58" s="66" t="s">
        <v>207</v>
      </c>
      <c r="C58" s="55"/>
      <c r="D58" s="55"/>
      <c r="E58" s="55"/>
      <c r="F58" s="55"/>
      <c r="G58" s="55"/>
      <c r="H58" s="55"/>
      <c r="I58" s="55"/>
      <c r="J58" s="55"/>
      <c r="K58" s="55"/>
      <c r="L58" s="59"/>
      <c r="M58" s="59"/>
      <c r="N58" s="59"/>
      <c r="O58" s="59"/>
      <c r="P58" s="59"/>
      <c r="Q58" s="59"/>
      <c r="R58" s="59"/>
      <c r="S58" s="59"/>
      <c r="T58" s="59"/>
    </row>
    <row r="59" spans="2:20" ht="14.25">
      <c r="B59" s="66" t="s">
        <v>61</v>
      </c>
      <c r="C59" s="55"/>
      <c r="D59" s="55"/>
      <c r="E59" s="55"/>
      <c r="F59" s="55"/>
      <c r="G59" s="55"/>
      <c r="H59" s="55"/>
      <c r="I59" s="55"/>
      <c r="J59" s="55"/>
      <c r="K59" s="55"/>
      <c r="L59" s="59"/>
      <c r="M59" s="59"/>
      <c r="N59" s="59"/>
      <c r="O59" s="59"/>
      <c r="P59" s="59"/>
      <c r="Q59" s="59"/>
      <c r="R59" s="59"/>
      <c r="S59" s="59"/>
      <c r="T59" s="59"/>
    </row>
    <row r="60" spans="2:20" ht="14.25">
      <c r="B60" s="66" t="s">
        <v>208</v>
      </c>
      <c r="C60" s="55"/>
      <c r="D60" s="55"/>
      <c r="E60" s="55"/>
      <c r="F60" s="55"/>
      <c r="G60" s="55"/>
      <c r="H60" s="55"/>
      <c r="I60" s="55"/>
      <c r="J60" s="55"/>
      <c r="K60" s="55"/>
      <c r="L60" s="59"/>
      <c r="M60" s="59"/>
      <c r="N60" s="59"/>
      <c r="O60" s="59"/>
      <c r="P60" s="59"/>
      <c r="Q60" s="59"/>
      <c r="R60" s="59"/>
      <c r="S60" s="59"/>
      <c r="T60" s="59"/>
    </row>
    <row r="61" spans="2:20" ht="14.25">
      <c r="B61" s="66" t="s">
        <v>62</v>
      </c>
      <c r="C61" s="55"/>
      <c r="D61" s="55"/>
      <c r="E61" s="55"/>
      <c r="F61" s="55"/>
      <c r="G61" s="55"/>
      <c r="H61" s="55"/>
      <c r="I61" s="55"/>
      <c r="J61" s="55"/>
      <c r="K61" s="55"/>
      <c r="L61" s="59"/>
      <c r="M61" s="59"/>
      <c r="N61" s="59"/>
      <c r="O61" s="59"/>
      <c r="P61" s="59"/>
      <c r="Q61" s="59"/>
      <c r="R61" s="59"/>
      <c r="S61" s="59"/>
      <c r="T61" s="59"/>
    </row>
    <row r="62" spans="2:20" ht="14.25">
      <c r="B62" s="66" t="s">
        <v>63</v>
      </c>
      <c r="C62" s="55"/>
      <c r="D62" s="55"/>
      <c r="E62" s="55"/>
      <c r="F62" s="55"/>
      <c r="G62" s="55"/>
      <c r="H62" s="55"/>
      <c r="I62" s="55"/>
      <c r="J62" s="55"/>
      <c r="K62" s="55"/>
      <c r="L62" s="59"/>
      <c r="M62" s="59"/>
      <c r="N62" s="59"/>
      <c r="O62" s="59"/>
      <c r="P62" s="59"/>
      <c r="Q62" s="59"/>
      <c r="R62" s="59"/>
      <c r="S62" s="59"/>
      <c r="T62" s="59"/>
    </row>
    <row r="63" spans="2:20" ht="14.25">
      <c r="B63" s="66" t="s">
        <v>64</v>
      </c>
      <c r="C63" s="55"/>
      <c r="D63" s="55"/>
      <c r="E63" s="55"/>
      <c r="F63" s="55"/>
      <c r="G63" s="55"/>
      <c r="H63" s="55"/>
      <c r="I63" s="55"/>
      <c r="J63" s="55"/>
      <c r="K63" s="55"/>
      <c r="L63" s="59"/>
      <c r="M63" s="59"/>
      <c r="N63" s="59"/>
      <c r="O63" s="59"/>
      <c r="P63" s="59"/>
      <c r="Q63" s="59"/>
      <c r="R63" s="59"/>
      <c r="S63" s="59"/>
      <c r="T63" s="59"/>
    </row>
    <row r="64" spans="2:20" ht="14.25">
      <c r="B64" s="5"/>
      <c r="C64" s="62"/>
      <c r="D64" s="62"/>
      <c r="E64" s="62"/>
      <c r="F64" s="62"/>
      <c r="G64" s="62"/>
      <c r="H64" s="62"/>
      <c r="I64" s="62"/>
      <c r="J64" s="62"/>
      <c r="K64" s="62"/>
      <c r="L64" s="59"/>
      <c r="M64" s="59"/>
      <c r="N64" s="59"/>
      <c r="O64" s="59"/>
      <c r="P64" s="59"/>
      <c r="Q64" s="59"/>
      <c r="R64" s="59"/>
      <c r="S64" s="59"/>
      <c r="T64" s="59"/>
    </row>
    <row r="65" spans="2:20" ht="14.25">
      <c r="B65" s="66" t="s">
        <v>209</v>
      </c>
      <c r="C65" s="60"/>
      <c r="D65" s="60"/>
      <c r="E65" s="60"/>
      <c r="F65" s="60"/>
      <c r="G65" s="60"/>
      <c r="H65" s="60"/>
      <c r="I65" s="60"/>
      <c r="J65" s="60"/>
      <c r="K65" s="60"/>
      <c r="L65" s="59"/>
      <c r="M65" s="59"/>
      <c r="N65" s="59"/>
      <c r="O65" s="59"/>
      <c r="P65" s="59"/>
      <c r="Q65" s="59"/>
      <c r="R65" s="59"/>
      <c r="S65" s="59"/>
      <c r="T65" s="59"/>
    </row>
    <row r="66" spans="2:20" ht="14.25">
      <c r="B66" s="66" t="s">
        <v>210</v>
      </c>
      <c r="C66" s="59"/>
      <c r="D66" s="59"/>
      <c r="E66" s="59"/>
      <c r="F66" s="59"/>
      <c r="G66" s="59"/>
      <c r="H66" s="59"/>
      <c r="I66" s="59"/>
      <c r="J66" s="59"/>
      <c r="K66" s="59"/>
      <c r="L66" s="59"/>
      <c r="M66" s="59"/>
      <c r="N66" s="59"/>
      <c r="O66" s="59"/>
      <c r="P66" s="59"/>
      <c r="Q66" s="59"/>
      <c r="R66" s="59"/>
      <c r="S66" s="59"/>
      <c r="T66" s="59"/>
    </row>
    <row r="67" spans="2:20" ht="14.25">
      <c r="B67" s="5"/>
      <c r="C67" s="60"/>
      <c r="D67" s="60"/>
      <c r="E67" s="60"/>
      <c r="F67" s="60"/>
      <c r="G67" s="60"/>
      <c r="H67" s="60"/>
      <c r="I67" s="60"/>
      <c r="J67" s="60"/>
      <c r="K67" s="60"/>
      <c r="L67" s="59"/>
      <c r="M67" s="59"/>
      <c r="N67" s="59"/>
      <c r="O67" s="59"/>
      <c r="P67" s="59"/>
      <c r="Q67" s="59"/>
      <c r="R67" s="59"/>
      <c r="S67" s="59"/>
      <c r="T67" s="59"/>
    </row>
    <row r="68" spans="2:20" ht="14.25">
      <c r="B68" s="5"/>
      <c r="C68" s="60"/>
      <c r="D68" s="60"/>
      <c r="E68" s="60"/>
      <c r="F68" s="60"/>
      <c r="G68" s="60"/>
      <c r="H68" s="60"/>
      <c r="I68" s="60"/>
      <c r="J68" s="60"/>
      <c r="K68" s="60"/>
      <c r="L68" s="59"/>
      <c r="M68" s="59"/>
      <c r="N68" s="59"/>
      <c r="O68" s="59"/>
      <c r="P68" s="59"/>
      <c r="Q68" s="59"/>
      <c r="R68" s="59"/>
      <c r="S68" s="59"/>
      <c r="T68" s="59"/>
    </row>
    <row r="69" spans="2:20" ht="14.25">
      <c r="B69" s="5"/>
      <c r="C69" s="60"/>
      <c r="D69" s="60"/>
      <c r="E69" s="60"/>
      <c r="F69" s="60"/>
      <c r="G69" s="60"/>
      <c r="H69" s="60"/>
      <c r="I69" s="60"/>
      <c r="J69" s="60"/>
      <c r="K69" s="60"/>
      <c r="L69" s="59"/>
      <c r="M69" s="59"/>
      <c r="N69" s="59"/>
      <c r="O69" s="59"/>
      <c r="P69" s="59"/>
      <c r="Q69" s="59"/>
      <c r="R69" s="59"/>
      <c r="S69" s="59"/>
      <c r="T69" s="59"/>
    </row>
    <row r="70" spans="2:20" ht="14.25">
      <c r="B70" s="59"/>
      <c r="C70" s="59"/>
      <c r="D70" s="59"/>
      <c r="E70" s="59"/>
      <c r="F70" s="59"/>
      <c r="G70" s="59"/>
      <c r="H70" s="59"/>
      <c r="I70" s="59"/>
      <c r="J70" s="59"/>
      <c r="K70" s="59"/>
      <c r="L70" s="59"/>
      <c r="M70" s="59"/>
      <c r="N70" s="59"/>
      <c r="O70" s="59"/>
      <c r="P70" s="59"/>
      <c r="Q70" s="59"/>
      <c r="R70" s="59"/>
      <c r="S70" s="59"/>
      <c r="T70" s="59"/>
    </row>
    <row r="71" spans="2:20" ht="14.25">
      <c r="B71" s="5"/>
      <c r="C71" s="60"/>
      <c r="D71" s="60"/>
      <c r="E71" s="60"/>
      <c r="F71" s="60"/>
      <c r="G71" s="60"/>
      <c r="H71" s="60"/>
      <c r="I71" s="60"/>
      <c r="J71" s="60"/>
      <c r="K71" s="60"/>
      <c r="L71" s="59"/>
      <c r="M71" s="59"/>
      <c r="N71" s="59"/>
      <c r="O71" s="59"/>
      <c r="P71" s="59"/>
      <c r="Q71" s="59"/>
      <c r="R71" s="59"/>
      <c r="S71" s="59"/>
      <c r="T71" s="59"/>
    </row>
    <row r="72" spans="2:20" ht="14.25">
      <c r="B72" s="5"/>
      <c r="C72" s="60"/>
      <c r="D72" s="60"/>
      <c r="E72" s="60"/>
      <c r="F72" s="60"/>
      <c r="G72" s="60"/>
      <c r="H72" s="60"/>
      <c r="I72" s="60"/>
      <c r="J72" s="60"/>
      <c r="K72" s="60"/>
      <c r="L72" s="59"/>
      <c r="M72" s="59"/>
      <c r="N72" s="59"/>
      <c r="O72" s="59"/>
      <c r="P72" s="59"/>
      <c r="Q72" s="59"/>
      <c r="R72" s="59"/>
      <c r="S72" s="59"/>
      <c r="T72" s="59"/>
    </row>
    <row r="73" spans="2:20" ht="14.25">
      <c r="B73" s="5"/>
      <c r="C73" s="60"/>
      <c r="D73" s="60"/>
      <c r="E73" s="60"/>
      <c r="F73" s="60"/>
      <c r="G73" s="60"/>
      <c r="H73" s="60"/>
      <c r="I73" s="60"/>
      <c r="J73" s="60"/>
      <c r="K73" s="60"/>
      <c r="L73" s="59"/>
      <c r="M73" s="59"/>
      <c r="N73" s="59"/>
      <c r="O73" s="59"/>
      <c r="P73" s="59"/>
      <c r="Q73" s="59"/>
      <c r="R73" s="59"/>
      <c r="S73" s="59"/>
      <c r="T73" s="59"/>
    </row>
    <row r="74" spans="2:20" ht="14.25">
      <c r="B74" s="5"/>
      <c r="C74" s="60"/>
      <c r="D74" s="60"/>
      <c r="E74" s="60"/>
      <c r="F74" s="60"/>
      <c r="G74" s="60"/>
      <c r="H74" s="60"/>
      <c r="I74" s="60"/>
      <c r="J74" s="60"/>
      <c r="K74" s="60"/>
      <c r="L74" s="59"/>
      <c r="M74" s="59"/>
      <c r="N74" s="59"/>
      <c r="O74" s="59"/>
      <c r="P74" s="59"/>
      <c r="Q74" s="59"/>
      <c r="R74" s="59"/>
      <c r="S74" s="59"/>
      <c r="T74" s="59"/>
    </row>
    <row r="75" spans="2:20" ht="14.25">
      <c r="B75" s="5"/>
      <c r="C75" s="60"/>
      <c r="D75" s="60"/>
      <c r="E75" s="60"/>
      <c r="F75" s="60"/>
      <c r="G75" s="60"/>
      <c r="H75" s="60"/>
      <c r="I75" s="60"/>
      <c r="J75" s="60"/>
      <c r="K75" s="60"/>
      <c r="L75" s="59"/>
      <c r="M75" s="59"/>
      <c r="N75" s="59"/>
      <c r="O75" s="59"/>
      <c r="P75" s="59"/>
      <c r="Q75" s="59"/>
      <c r="R75" s="59"/>
      <c r="S75" s="59"/>
      <c r="T75" s="59"/>
    </row>
    <row r="76" spans="2:20" ht="14.25">
      <c r="B76" s="5"/>
      <c r="C76" s="60"/>
      <c r="D76" s="60"/>
      <c r="E76" s="60"/>
      <c r="F76" s="60"/>
      <c r="G76" s="60"/>
      <c r="H76" s="60"/>
      <c r="I76" s="60"/>
      <c r="J76" s="60"/>
      <c r="K76" s="60"/>
      <c r="L76" s="59"/>
      <c r="M76" s="59"/>
      <c r="N76" s="59"/>
      <c r="O76" s="59"/>
      <c r="P76" s="59"/>
      <c r="Q76" s="59"/>
      <c r="R76" s="59"/>
      <c r="S76" s="59"/>
      <c r="T76" s="59"/>
    </row>
    <row r="77" spans="2:20" ht="14.25">
      <c r="B77" s="59"/>
      <c r="C77" s="59"/>
      <c r="D77" s="59"/>
      <c r="E77" s="59"/>
      <c r="F77" s="59"/>
      <c r="G77" s="59"/>
      <c r="H77" s="59"/>
      <c r="I77" s="59"/>
      <c r="J77" s="59"/>
      <c r="K77" s="59"/>
      <c r="L77" s="59"/>
      <c r="M77" s="59"/>
      <c r="N77" s="59"/>
      <c r="O77" s="59"/>
      <c r="P77" s="59"/>
      <c r="Q77" s="59"/>
      <c r="R77" s="59"/>
      <c r="S77" s="59"/>
      <c r="T77" s="59"/>
    </row>
    <row r="78" spans="2:20" ht="14.25">
      <c r="B78" s="5"/>
      <c r="C78" s="59"/>
      <c r="D78" s="59"/>
      <c r="E78" s="59"/>
      <c r="F78" s="59"/>
      <c r="G78" s="59"/>
      <c r="H78" s="59"/>
      <c r="I78" s="59"/>
      <c r="J78" s="59"/>
      <c r="K78" s="59"/>
      <c r="L78" s="59"/>
      <c r="M78" s="59"/>
      <c r="N78" s="59"/>
      <c r="O78" s="59"/>
      <c r="P78" s="59"/>
      <c r="Q78" s="59"/>
      <c r="R78" s="59"/>
      <c r="S78" s="59"/>
      <c r="T78" s="59"/>
    </row>
    <row r="79" spans="2:20" ht="14.25">
      <c r="B79" s="5"/>
      <c r="C79" s="59"/>
      <c r="D79" s="59"/>
      <c r="E79" s="59"/>
      <c r="F79" s="59"/>
      <c r="G79" s="59"/>
      <c r="H79" s="59"/>
      <c r="I79" s="59"/>
      <c r="J79" s="59"/>
      <c r="K79" s="59"/>
      <c r="L79" s="59"/>
      <c r="M79" s="59"/>
      <c r="N79" s="59"/>
      <c r="O79" s="59"/>
      <c r="P79" s="59"/>
      <c r="Q79" s="59"/>
      <c r="R79" s="59"/>
      <c r="S79" s="59"/>
      <c r="T79" s="59"/>
    </row>
    <row r="80" spans="2:20" ht="14.25">
      <c r="B80" s="59"/>
      <c r="C80" s="59"/>
      <c r="D80" s="59"/>
      <c r="E80" s="59"/>
      <c r="F80" s="59"/>
      <c r="G80" s="59"/>
      <c r="H80" s="59"/>
      <c r="I80" s="59"/>
      <c r="J80" s="59"/>
      <c r="K80" s="59"/>
      <c r="L80" s="59"/>
      <c r="M80" s="59"/>
      <c r="N80" s="59"/>
      <c r="O80" s="59"/>
      <c r="P80" s="59"/>
      <c r="Q80" s="59"/>
      <c r="R80" s="59"/>
      <c r="S80" s="59"/>
      <c r="T80" s="59"/>
    </row>
  </sheetData>
  <sheetProtection/>
  <mergeCells count="6">
    <mergeCell ref="C2:V2"/>
    <mergeCell ref="C4:V4"/>
    <mergeCell ref="B6:F6"/>
    <mergeCell ref="P6:R6"/>
    <mergeCell ref="G6:O6"/>
    <mergeCell ref="S6:U6"/>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62"/>
  <sheetViews>
    <sheetView zoomScalePageLayoutView="0" workbookViewId="0" topLeftCell="A1">
      <selection activeCell="A1" sqref="A1"/>
    </sheetView>
  </sheetViews>
  <sheetFormatPr defaultColWidth="11.421875" defaultRowHeight="15"/>
  <cols>
    <col min="2" max="2" width="6.7109375" style="0" bestFit="1" customWidth="1"/>
    <col min="3" max="3" width="12.140625" style="0" customWidth="1"/>
    <col min="4" max="4" width="5.28125" style="0" bestFit="1" customWidth="1"/>
    <col min="5" max="5" width="6.00390625" style="0" bestFit="1" customWidth="1"/>
    <col min="6" max="6" width="5.00390625" style="0" bestFit="1" customWidth="1"/>
    <col min="7" max="7" width="5.57421875" style="0" bestFit="1" customWidth="1"/>
    <col min="8" max="8" width="5.00390625" style="0" bestFit="1" customWidth="1"/>
    <col min="9" max="9" width="9.00390625" style="0" bestFit="1" customWidth="1"/>
    <col min="10" max="10" width="6.00390625" style="0" bestFit="1" customWidth="1"/>
    <col min="11" max="11" width="5.00390625" style="0" bestFit="1" customWidth="1"/>
    <col min="12" max="12" width="11.140625" style="0" bestFit="1" customWidth="1"/>
    <col min="13" max="13" width="5.57421875" style="0" bestFit="1" customWidth="1"/>
    <col min="14" max="15" width="5.00390625" style="0" bestFit="1" customWidth="1"/>
    <col min="16" max="16" width="8.421875" style="0" bestFit="1" customWidth="1"/>
    <col min="17" max="17" width="7.421875" style="0" bestFit="1" customWidth="1"/>
    <col min="18" max="18" width="7.00390625" style="0" bestFit="1" customWidth="1"/>
    <col min="19" max="19" width="5.00390625" style="0" bestFit="1" customWidth="1"/>
    <col min="20" max="20" width="5.421875" style="0" bestFit="1" customWidth="1"/>
    <col min="21" max="21" width="5.140625" style="0" bestFit="1" customWidth="1"/>
    <col min="22" max="22" width="4.7109375" style="0" bestFit="1" customWidth="1"/>
    <col min="23" max="23" width="10.8515625" style="0" bestFit="1" customWidth="1"/>
  </cols>
  <sheetData>
    <row r="1" spans="1:25" ht="20.25">
      <c r="A1" s="59"/>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5" ht="20.25">
      <c r="A2" s="59"/>
      <c r="B2" s="264" t="s">
        <v>211</v>
      </c>
      <c r="C2" s="264"/>
      <c r="D2" s="264"/>
      <c r="E2" s="264"/>
      <c r="F2" s="264"/>
      <c r="G2" s="264"/>
      <c r="H2" s="264"/>
      <c r="I2" s="264"/>
      <c r="J2" s="264"/>
      <c r="K2" s="264"/>
      <c r="L2" s="264"/>
      <c r="M2" s="264"/>
      <c r="N2" s="264"/>
      <c r="O2" s="264"/>
      <c r="P2" s="264"/>
      <c r="Q2" s="264"/>
      <c r="R2" s="264"/>
      <c r="S2" s="264"/>
      <c r="T2" s="264"/>
      <c r="U2" s="264"/>
      <c r="V2" s="264"/>
      <c r="W2" s="264"/>
      <c r="X2" s="59"/>
      <c r="Y2" s="59"/>
    </row>
    <row r="3" spans="1:25" ht="15">
      <c r="A3" s="59"/>
      <c r="B3" s="60"/>
      <c r="C3" s="63"/>
      <c r="D3" s="63"/>
      <c r="E3" s="63"/>
      <c r="F3" s="63"/>
      <c r="G3" s="63"/>
      <c r="H3" s="63"/>
      <c r="I3" s="63"/>
      <c r="J3" s="63"/>
      <c r="K3" s="63"/>
      <c r="L3" s="63"/>
      <c r="M3" s="63"/>
      <c r="N3" s="63"/>
      <c r="O3" s="63"/>
      <c r="P3" s="63"/>
      <c r="Q3" s="63"/>
      <c r="R3" s="63"/>
      <c r="S3" s="63"/>
      <c r="T3" s="63"/>
      <c r="U3" s="63"/>
      <c r="V3" s="63"/>
      <c r="W3" s="63"/>
      <c r="X3" s="60"/>
      <c r="Y3" s="60"/>
    </row>
    <row r="4" spans="1:25" ht="36.75" customHeight="1">
      <c r="A4" s="59"/>
      <c r="B4" s="55"/>
      <c r="C4" s="237" t="s">
        <v>212</v>
      </c>
      <c r="D4" s="237"/>
      <c r="E4" s="237"/>
      <c r="F4" s="237"/>
      <c r="G4" s="237"/>
      <c r="H4" s="237"/>
      <c r="I4" s="237"/>
      <c r="J4" s="237"/>
      <c r="K4" s="237"/>
      <c r="L4" s="237"/>
      <c r="M4" s="237"/>
      <c r="N4" s="237"/>
      <c r="O4" s="237"/>
      <c r="P4" s="237"/>
      <c r="Q4" s="237"/>
      <c r="R4" s="237"/>
      <c r="S4" s="237"/>
      <c r="T4" s="237"/>
      <c r="U4" s="237"/>
      <c r="V4" s="237"/>
      <c r="W4" s="237"/>
      <c r="X4" s="60"/>
      <c r="Y4" s="60"/>
    </row>
    <row r="5" spans="1:25" ht="15">
      <c r="A5" s="59"/>
      <c r="B5" s="60"/>
      <c r="C5" s="63"/>
      <c r="D5" s="63"/>
      <c r="E5" s="63"/>
      <c r="F5" s="63"/>
      <c r="G5" s="63"/>
      <c r="H5" s="63"/>
      <c r="I5" s="63"/>
      <c r="J5" s="63"/>
      <c r="K5" s="63"/>
      <c r="L5" s="63"/>
      <c r="M5" s="63"/>
      <c r="N5" s="63"/>
      <c r="O5" s="63"/>
      <c r="P5" s="63"/>
      <c r="Q5" s="63"/>
      <c r="R5" s="63"/>
      <c r="S5" s="63"/>
      <c r="T5" s="63"/>
      <c r="U5" s="63"/>
      <c r="V5" s="63"/>
      <c r="W5" s="63"/>
      <c r="X5" s="60"/>
      <c r="Y5" s="60"/>
    </row>
    <row r="6" spans="1:25" ht="64.5" customHeight="1">
      <c r="A6" s="59"/>
      <c r="B6" s="55"/>
      <c r="C6" s="237" t="s">
        <v>213</v>
      </c>
      <c r="D6" s="237"/>
      <c r="E6" s="237"/>
      <c r="F6" s="237"/>
      <c r="G6" s="237"/>
      <c r="H6" s="237"/>
      <c r="I6" s="237"/>
      <c r="J6" s="237"/>
      <c r="K6" s="237"/>
      <c r="L6" s="237"/>
      <c r="M6" s="237"/>
      <c r="N6" s="237"/>
      <c r="O6" s="237"/>
      <c r="P6" s="237"/>
      <c r="Q6" s="237"/>
      <c r="R6" s="237"/>
      <c r="S6" s="237"/>
      <c r="T6" s="237"/>
      <c r="U6" s="237"/>
      <c r="V6" s="237"/>
      <c r="W6" s="237"/>
      <c r="X6" s="60"/>
      <c r="Y6" s="60"/>
    </row>
    <row r="7" spans="1:25" ht="15">
      <c r="A7" s="59"/>
      <c r="B7" s="60"/>
      <c r="C7" s="63"/>
      <c r="D7" s="63"/>
      <c r="E7" s="63"/>
      <c r="F7" s="63"/>
      <c r="G7" s="63"/>
      <c r="H7" s="63"/>
      <c r="I7" s="63"/>
      <c r="J7" s="63"/>
      <c r="K7" s="63"/>
      <c r="L7" s="63"/>
      <c r="M7" s="63"/>
      <c r="N7" s="63"/>
      <c r="O7" s="63"/>
      <c r="P7" s="63"/>
      <c r="Q7" s="63"/>
      <c r="R7" s="63"/>
      <c r="S7" s="63"/>
      <c r="T7" s="63"/>
      <c r="U7" s="63"/>
      <c r="V7" s="63"/>
      <c r="W7" s="63"/>
      <c r="X7" s="60"/>
      <c r="Y7" s="60"/>
    </row>
    <row r="8" spans="1:25" ht="76.5" customHeight="1">
      <c r="A8" s="59"/>
      <c r="B8" s="55"/>
      <c r="C8" s="237" t="s">
        <v>214</v>
      </c>
      <c r="D8" s="237"/>
      <c r="E8" s="237"/>
      <c r="F8" s="237"/>
      <c r="G8" s="237"/>
      <c r="H8" s="237"/>
      <c r="I8" s="237"/>
      <c r="J8" s="237"/>
      <c r="K8" s="237"/>
      <c r="L8" s="237"/>
      <c r="M8" s="237"/>
      <c r="N8" s="237"/>
      <c r="O8" s="237"/>
      <c r="P8" s="237"/>
      <c r="Q8" s="237"/>
      <c r="R8" s="237"/>
      <c r="S8" s="237"/>
      <c r="T8" s="237"/>
      <c r="U8" s="237"/>
      <c r="V8" s="237"/>
      <c r="W8" s="237"/>
      <c r="X8" s="60"/>
      <c r="Y8" s="60"/>
    </row>
    <row r="9" spans="1:25" ht="15">
      <c r="A9" s="59"/>
      <c r="B9" s="60"/>
      <c r="C9" s="63"/>
      <c r="D9" s="63"/>
      <c r="E9" s="63"/>
      <c r="F9" s="63"/>
      <c r="G9" s="63"/>
      <c r="H9" s="63"/>
      <c r="I9" s="63"/>
      <c r="J9" s="63"/>
      <c r="K9" s="63"/>
      <c r="L9" s="63"/>
      <c r="M9" s="63"/>
      <c r="N9" s="63"/>
      <c r="O9" s="63"/>
      <c r="P9" s="63"/>
      <c r="Q9" s="63"/>
      <c r="R9" s="63"/>
      <c r="S9" s="63"/>
      <c r="T9" s="63"/>
      <c r="U9" s="63"/>
      <c r="V9" s="63"/>
      <c r="W9" s="63"/>
      <c r="X9" s="60"/>
      <c r="Y9" s="60"/>
    </row>
    <row r="10" spans="1:25" ht="66.75" customHeight="1">
      <c r="A10" s="59"/>
      <c r="B10" s="55"/>
      <c r="C10" s="237" t="s">
        <v>215</v>
      </c>
      <c r="D10" s="237"/>
      <c r="E10" s="237"/>
      <c r="F10" s="237"/>
      <c r="G10" s="237"/>
      <c r="H10" s="237"/>
      <c r="I10" s="237"/>
      <c r="J10" s="237"/>
      <c r="K10" s="237"/>
      <c r="L10" s="237"/>
      <c r="M10" s="237"/>
      <c r="N10" s="237"/>
      <c r="O10" s="237"/>
      <c r="P10" s="237"/>
      <c r="Q10" s="237"/>
      <c r="R10" s="237"/>
      <c r="S10" s="237"/>
      <c r="T10" s="237"/>
      <c r="U10" s="237"/>
      <c r="V10" s="237"/>
      <c r="W10" s="237"/>
      <c r="X10" s="59"/>
      <c r="Y10" s="59"/>
    </row>
    <row r="11" spans="1:25" ht="14.25">
      <c r="A11" s="59"/>
      <c r="B11" s="220"/>
      <c r="C11" s="220"/>
      <c r="D11" s="221"/>
      <c r="E11" s="221"/>
      <c r="F11" s="221"/>
      <c r="G11" s="221"/>
      <c r="H11" s="221"/>
      <c r="I11" s="60"/>
      <c r="J11" s="221"/>
      <c r="K11" s="221"/>
      <c r="L11" s="60"/>
      <c r="M11" s="221"/>
      <c r="N11" s="221"/>
      <c r="O11" s="221"/>
      <c r="P11" s="60"/>
      <c r="Q11" s="221"/>
      <c r="R11" s="221"/>
      <c r="S11" s="221"/>
      <c r="T11" s="60"/>
      <c r="U11" s="221"/>
      <c r="V11" s="221"/>
      <c r="W11" s="220"/>
      <c r="X11" s="60"/>
      <c r="Y11" s="60"/>
    </row>
    <row r="12" spans="1:25" ht="14.25">
      <c r="A12" s="59"/>
      <c r="B12" s="225" t="s">
        <v>65</v>
      </c>
      <c r="C12" s="225" t="s">
        <v>216</v>
      </c>
      <c r="D12" s="234" t="s">
        <v>107</v>
      </c>
      <c r="E12" s="222" t="s">
        <v>108</v>
      </c>
      <c r="F12" s="234" t="s">
        <v>109</v>
      </c>
      <c r="G12" s="234" t="s">
        <v>110</v>
      </c>
      <c r="H12" s="234" t="s">
        <v>111</v>
      </c>
      <c r="I12" s="228" t="s">
        <v>112</v>
      </c>
      <c r="J12" s="234" t="s">
        <v>113</v>
      </c>
      <c r="K12" s="234" t="s">
        <v>114</v>
      </c>
      <c r="L12" s="228" t="s">
        <v>115</v>
      </c>
      <c r="M12" s="234" t="s">
        <v>116</v>
      </c>
      <c r="N12" s="234" t="s">
        <v>117</v>
      </c>
      <c r="O12" s="234" t="s">
        <v>118</v>
      </c>
      <c r="P12" s="234" t="s">
        <v>119</v>
      </c>
      <c r="Q12" s="222" t="s">
        <v>120</v>
      </c>
      <c r="R12" s="234" t="s">
        <v>121</v>
      </c>
      <c r="S12" s="222" t="s">
        <v>122</v>
      </c>
      <c r="T12" s="222" t="s">
        <v>123</v>
      </c>
      <c r="U12" s="234" t="s">
        <v>124</v>
      </c>
      <c r="V12" s="222" t="s">
        <v>125</v>
      </c>
      <c r="W12" s="225" t="s">
        <v>217</v>
      </c>
      <c r="X12" s="60"/>
      <c r="Y12" s="60"/>
    </row>
    <row r="13" spans="1:25" ht="14.25">
      <c r="A13" s="59"/>
      <c r="B13" s="224" t="s">
        <v>218</v>
      </c>
      <c r="C13" s="222" t="s">
        <v>22</v>
      </c>
      <c r="D13" s="222">
        <v>300</v>
      </c>
      <c r="E13" s="222">
        <v>150</v>
      </c>
      <c r="F13" s="222"/>
      <c r="G13" s="222"/>
      <c r="H13" s="222"/>
      <c r="I13" s="223"/>
      <c r="J13" s="222">
        <v>50</v>
      </c>
      <c r="K13" s="222"/>
      <c r="L13" s="222"/>
      <c r="M13" s="222"/>
      <c r="N13" s="222"/>
      <c r="O13" s="222"/>
      <c r="P13" s="222"/>
      <c r="Q13" s="222">
        <v>50</v>
      </c>
      <c r="R13" s="222"/>
      <c r="S13" s="222">
        <v>50</v>
      </c>
      <c r="T13" s="222"/>
      <c r="U13" s="222"/>
      <c r="V13" s="222"/>
      <c r="W13" s="222">
        <f>SUM(D13:V13)</f>
        <v>600</v>
      </c>
      <c r="X13" s="60"/>
      <c r="Y13" s="60"/>
    </row>
    <row r="14" spans="1:25" ht="14.25">
      <c r="A14" s="59"/>
      <c r="B14" s="224" t="s">
        <v>219</v>
      </c>
      <c r="C14" s="222" t="s">
        <v>4</v>
      </c>
      <c r="D14" s="222"/>
      <c r="E14" s="222"/>
      <c r="F14" s="222">
        <v>200</v>
      </c>
      <c r="G14" s="222">
        <v>50</v>
      </c>
      <c r="H14" s="222"/>
      <c r="I14" s="223"/>
      <c r="J14" s="222">
        <v>150</v>
      </c>
      <c r="K14" s="222"/>
      <c r="L14" s="222"/>
      <c r="M14" s="222"/>
      <c r="N14" s="222"/>
      <c r="O14" s="222"/>
      <c r="P14" s="222"/>
      <c r="Q14" s="222"/>
      <c r="R14" s="222"/>
      <c r="S14" s="222"/>
      <c r="T14" s="222"/>
      <c r="U14" s="222"/>
      <c r="V14" s="222">
        <v>200</v>
      </c>
      <c r="W14" s="222">
        <f aca="true" t="shared" si="0" ref="W14:W44">SUM(D14:V14)</f>
        <v>600</v>
      </c>
      <c r="X14" s="60"/>
      <c r="Y14" s="60"/>
    </row>
    <row r="15" spans="1:25" ht="14.25">
      <c r="A15" s="59"/>
      <c r="B15" s="224" t="s">
        <v>220</v>
      </c>
      <c r="C15" s="222" t="s">
        <v>129</v>
      </c>
      <c r="D15" s="222"/>
      <c r="E15" s="222"/>
      <c r="F15" s="222">
        <v>50</v>
      </c>
      <c r="G15" s="222">
        <v>50</v>
      </c>
      <c r="H15" s="222"/>
      <c r="I15" s="222"/>
      <c r="J15" s="222"/>
      <c r="K15" s="222">
        <v>50</v>
      </c>
      <c r="L15" s="222"/>
      <c r="M15" s="222"/>
      <c r="N15" s="222"/>
      <c r="O15" s="222"/>
      <c r="P15" s="222"/>
      <c r="Q15" s="222">
        <v>250</v>
      </c>
      <c r="R15" s="222"/>
      <c r="S15" s="222"/>
      <c r="T15" s="222"/>
      <c r="U15" s="222"/>
      <c r="V15" s="222">
        <v>200</v>
      </c>
      <c r="W15" s="222">
        <f t="shared" si="0"/>
        <v>600</v>
      </c>
      <c r="X15" s="60"/>
      <c r="Y15" s="60"/>
    </row>
    <row r="16" spans="1:25" ht="14.25">
      <c r="A16" s="59"/>
      <c r="B16" s="224" t="s">
        <v>220</v>
      </c>
      <c r="C16" s="222" t="s">
        <v>23</v>
      </c>
      <c r="D16" s="222">
        <v>100</v>
      </c>
      <c r="E16" s="222"/>
      <c r="F16" s="222">
        <v>150</v>
      </c>
      <c r="G16" s="222"/>
      <c r="H16" s="222"/>
      <c r="I16" s="222"/>
      <c r="J16" s="222">
        <v>200</v>
      </c>
      <c r="K16" s="222"/>
      <c r="L16" s="222"/>
      <c r="M16" s="222"/>
      <c r="N16" s="222"/>
      <c r="O16" s="222"/>
      <c r="P16" s="222"/>
      <c r="Q16" s="222">
        <v>100</v>
      </c>
      <c r="R16" s="222"/>
      <c r="S16" s="222">
        <v>50</v>
      </c>
      <c r="T16" s="222"/>
      <c r="U16" s="222"/>
      <c r="V16" s="222"/>
      <c r="W16" s="222">
        <f t="shared" si="0"/>
        <v>600</v>
      </c>
      <c r="X16" s="60"/>
      <c r="Y16" s="60"/>
    </row>
    <row r="17" spans="1:25" ht="14.25">
      <c r="A17" s="59"/>
      <c r="B17" s="224" t="s">
        <v>220</v>
      </c>
      <c r="C17" s="222" t="s">
        <v>28</v>
      </c>
      <c r="D17" s="226">
        <v>100</v>
      </c>
      <c r="E17" s="226">
        <v>0</v>
      </c>
      <c r="F17" s="222"/>
      <c r="G17" s="222"/>
      <c r="H17" s="222"/>
      <c r="I17" s="222"/>
      <c r="J17" s="222"/>
      <c r="K17" s="222">
        <v>200</v>
      </c>
      <c r="L17" s="222"/>
      <c r="M17" s="222">
        <v>100</v>
      </c>
      <c r="N17" s="222"/>
      <c r="O17" s="222"/>
      <c r="P17" s="222"/>
      <c r="Q17" s="222"/>
      <c r="R17" s="222"/>
      <c r="S17" s="222"/>
      <c r="T17" s="229">
        <v>200</v>
      </c>
      <c r="U17" s="222"/>
      <c r="V17" s="222"/>
      <c r="W17" s="222">
        <f t="shared" si="0"/>
        <v>600</v>
      </c>
      <c r="X17" s="59"/>
      <c r="Y17" s="59"/>
    </row>
    <row r="18" spans="1:25" ht="14.25">
      <c r="A18" s="59"/>
      <c r="B18" s="224">
        <v>1</v>
      </c>
      <c r="C18" s="222" t="s">
        <v>0</v>
      </c>
      <c r="D18" s="222">
        <v>50</v>
      </c>
      <c r="E18" s="222"/>
      <c r="F18" s="222"/>
      <c r="G18" s="222">
        <v>50</v>
      </c>
      <c r="H18" s="222"/>
      <c r="I18" s="222">
        <v>100</v>
      </c>
      <c r="J18" s="222"/>
      <c r="K18" s="222"/>
      <c r="L18" s="222"/>
      <c r="M18" s="222">
        <v>100</v>
      </c>
      <c r="N18" s="222">
        <v>300</v>
      </c>
      <c r="O18" s="222"/>
      <c r="P18" s="222"/>
      <c r="Q18" s="222"/>
      <c r="R18" s="222"/>
      <c r="S18" s="222"/>
      <c r="T18" s="222"/>
      <c r="U18" s="222"/>
      <c r="V18" s="222"/>
      <c r="W18" s="222">
        <f t="shared" si="0"/>
        <v>600</v>
      </c>
      <c r="X18" s="59"/>
      <c r="Y18" s="59"/>
    </row>
    <row r="19" spans="1:25" ht="14.25">
      <c r="A19" s="59"/>
      <c r="B19" s="224">
        <v>1</v>
      </c>
      <c r="C19" s="222" t="s">
        <v>1</v>
      </c>
      <c r="D19" s="222">
        <v>50</v>
      </c>
      <c r="E19" s="222"/>
      <c r="F19" s="222"/>
      <c r="G19" s="222">
        <v>50</v>
      </c>
      <c r="H19" s="222"/>
      <c r="I19" s="222">
        <v>100</v>
      </c>
      <c r="J19" s="222"/>
      <c r="K19" s="222"/>
      <c r="L19" s="222"/>
      <c r="M19" s="222"/>
      <c r="N19" s="222">
        <v>300</v>
      </c>
      <c r="O19" s="222"/>
      <c r="P19" s="222"/>
      <c r="Q19" s="222">
        <v>100</v>
      </c>
      <c r="R19" s="222"/>
      <c r="S19" s="222"/>
      <c r="T19" s="222"/>
      <c r="U19" s="222"/>
      <c r="V19" s="222"/>
      <c r="W19" s="222">
        <f t="shared" si="0"/>
        <v>600</v>
      </c>
      <c r="X19" s="59"/>
      <c r="Y19" s="59"/>
    </row>
    <row r="20" spans="1:25" ht="14.25">
      <c r="A20" s="59"/>
      <c r="B20" s="224">
        <v>1</v>
      </c>
      <c r="C20" s="222" t="s">
        <v>66</v>
      </c>
      <c r="D20" s="222"/>
      <c r="E20" s="226">
        <v>0</v>
      </c>
      <c r="F20" s="222">
        <v>50</v>
      </c>
      <c r="G20" s="222"/>
      <c r="H20" s="222"/>
      <c r="I20" s="222"/>
      <c r="J20" s="222"/>
      <c r="K20" s="229">
        <v>150</v>
      </c>
      <c r="L20" s="222"/>
      <c r="M20" s="222">
        <v>100</v>
      </c>
      <c r="N20" s="222">
        <v>300</v>
      </c>
      <c r="O20" s="222"/>
      <c r="P20" s="222"/>
      <c r="Q20" s="231"/>
      <c r="R20" s="222"/>
      <c r="S20" s="222"/>
      <c r="T20" s="222"/>
      <c r="U20" s="222"/>
      <c r="V20" s="222"/>
      <c r="W20" s="222">
        <f t="shared" si="0"/>
        <v>600</v>
      </c>
      <c r="X20" s="59"/>
      <c r="Y20" s="59"/>
    </row>
    <row r="21" spans="1:25" ht="14.25">
      <c r="A21" s="59"/>
      <c r="B21" s="224">
        <v>1</v>
      </c>
      <c r="C21" s="222" t="s">
        <v>3</v>
      </c>
      <c r="D21" s="222"/>
      <c r="E21" s="226">
        <v>0</v>
      </c>
      <c r="F21" s="222">
        <v>50</v>
      </c>
      <c r="G21" s="222"/>
      <c r="H21" s="229">
        <v>200</v>
      </c>
      <c r="I21" s="222"/>
      <c r="J21" s="222"/>
      <c r="K21" s="222"/>
      <c r="L21" s="222">
        <v>50</v>
      </c>
      <c r="M21" s="222"/>
      <c r="N21" s="222">
        <v>300</v>
      </c>
      <c r="O21" s="222"/>
      <c r="P21" s="222"/>
      <c r="Q21" s="222"/>
      <c r="R21" s="222"/>
      <c r="S21" s="222"/>
      <c r="T21" s="222"/>
      <c r="U21" s="222"/>
      <c r="V21" s="222"/>
      <c r="W21" s="222">
        <f t="shared" si="0"/>
        <v>600</v>
      </c>
      <c r="X21" s="59"/>
      <c r="Y21" s="59"/>
    </row>
    <row r="22" spans="1:25" ht="14.25">
      <c r="A22" s="59"/>
      <c r="B22" s="224">
        <v>1</v>
      </c>
      <c r="C22" s="222" t="s">
        <v>128</v>
      </c>
      <c r="D22" s="222"/>
      <c r="E22" s="222"/>
      <c r="F22" s="222">
        <v>50</v>
      </c>
      <c r="G22" s="222">
        <v>100</v>
      </c>
      <c r="H22" s="222">
        <v>250</v>
      </c>
      <c r="I22" s="222"/>
      <c r="J22" s="222"/>
      <c r="K22" s="222"/>
      <c r="L22" s="222"/>
      <c r="M22" s="222"/>
      <c r="N22" s="222"/>
      <c r="O22" s="222"/>
      <c r="P22" s="222"/>
      <c r="Q22" s="222"/>
      <c r="R22" s="222"/>
      <c r="S22" s="222"/>
      <c r="T22" s="222"/>
      <c r="U22" s="222"/>
      <c r="V22" s="222">
        <v>200</v>
      </c>
      <c r="W22" s="222">
        <f t="shared" si="0"/>
        <v>600</v>
      </c>
      <c r="X22" s="59"/>
      <c r="Y22" s="59"/>
    </row>
    <row r="23" spans="1:25" ht="14.25">
      <c r="A23" s="59"/>
      <c r="B23" s="224">
        <v>2</v>
      </c>
      <c r="C23" s="222" t="s">
        <v>5</v>
      </c>
      <c r="D23" s="222"/>
      <c r="E23" s="222"/>
      <c r="F23" s="222">
        <v>50</v>
      </c>
      <c r="G23" s="222">
        <v>0</v>
      </c>
      <c r="H23" s="222">
        <v>250</v>
      </c>
      <c r="I23" s="222"/>
      <c r="J23" s="222"/>
      <c r="K23" s="222"/>
      <c r="L23" s="222"/>
      <c r="M23" s="222">
        <v>200</v>
      </c>
      <c r="N23" s="222"/>
      <c r="O23" s="222"/>
      <c r="P23" s="222"/>
      <c r="Q23" s="222"/>
      <c r="R23" s="222"/>
      <c r="S23" s="222"/>
      <c r="T23" s="222"/>
      <c r="U23" s="222"/>
      <c r="V23" s="222">
        <v>100</v>
      </c>
      <c r="W23" s="222">
        <f t="shared" si="0"/>
        <v>600</v>
      </c>
      <c r="X23" s="59"/>
      <c r="Y23" s="59"/>
    </row>
    <row r="24" spans="1:25" ht="14.25">
      <c r="A24" s="59"/>
      <c r="B24" s="224">
        <v>2</v>
      </c>
      <c r="C24" s="222" t="s">
        <v>6</v>
      </c>
      <c r="D24" s="222"/>
      <c r="E24" s="222"/>
      <c r="F24" s="222">
        <v>50</v>
      </c>
      <c r="G24" s="222">
        <v>100</v>
      </c>
      <c r="H24" s="222">
        <v>100</v>
      </c>
      <c r="I24" s="222"/>
      <c r="J24" s="222"/>
      <c r="K24" s="222"/>
      <c r="L24" s="222">
        <v>50</v>
      </c>
      <c r="M24" s="222"/>
      <c r="N24" s="222"/>
      <c r="O24" s="222">
        <v>300</v>
      </c>
      <c r="P24" s="222"/>
      <c r="Q24" s="222"/>
      <c r="R24" s="222"/>
      <c r="S24" s="222"/>
      <c r="T24" s="222"/>
      <c r="U24" s="222"/>
      <c r="V24" s="222"/>
      <c r="W24" s="222">
        <f t="shared" si="0"/>
        <v>600</v>
      </c>
      <c r="X24" s="59"/>
      <c r="Y24" s="59"/>
    </row>
    <row r="25" spans="1:25" ht="14.25">
      <c r="A25" s="59"/>
      <c r="B25" s="224">
        <v>2</v>
      </c>
      <c r="C25" s="222" t="s">
        <v>7</v>
      </c>
      <c r="D25" s="222"/>
      <c r="E25" s="222"/>
      <c r="F25" s="222">
        <v>50</v>
      </c>
      <c r="G25" s="222"/>
      <c r="H25" s="222"/>
      <c r="I25" s="222"/>
      <c r="J25" s="222"/>
      <c r="K25" s="222">
        <v>200</v>
      </c>
      <c r="L25" s="222">
        <v>50</v>
      </c>
      <c r="M25" s="222"/>
      <c r="N25" s="222"/>
      <c r="O25" s="222">
        <v>300</v>
      </c>
      <c r="P25" s="222"/>
      <c r="Q25" s="222"/>
      <c r="R25" s="222"/>
      <c r="S25" s="222"/>
      <c r="T25" s="222"/>
      <c r="U25" s="222"/>
      <c r="V25" s="222"/>
      <c r="W25" s="222">
        <f t="shared" si="0"/>
        <v>600</v>
      </c>
      <c r="X25" s="59"/>
      <c r="Y25" s="59"/>
    </row>
    <row r="26" spans="1:25" ht="14.25">
      <c r="A26" s="59"/>
      <c r="B26" s="224">
        <v>2</v>
      </c>
      <c r="C26" s="222" t="s">
        <v>10</v>
      </c>
      <c r="D26" s="222"/>
      <c r="E26" s="222"/>
      <c r="F26" s="222">
        <v>50</v>
      </c>
      <c r="G26" s="222"/>
      <c r="H26" s="222"/>
      <c r="I26" s="222"/>
      <c r="J26" s="222"/>
      <c r="K26" s="222">
        <v>150</v>
      </c>
      <c r="L26" s="222"/>
      <c r="M26" s="222">
        <v>100</v>
      </c>
      <c r="N26" s="222"/>
      <c r="O26" s="222"/>
      <c r="P26" s="222"/>
      <c r="Q26" s="222"/>
      <c r="R26" s="222"/>
      <c r="S26" s="222"/>
      <c r="T26" s="222"/>
      <c r="U26" s="222">
        <v>300</v>
      </c>
      <c r="V26" s="222"/>
      <c r="W26" s="222">
        <f t="shared" si="0"/>
        <v>600</v>
      </c>
      <c r="X26" s="59"/>
      <c r="Y26" s="59"/>
    </row>
    <row r="27" spans="1:25" ht="14.25">
      <c r="A27" s="59"/>
      <c r="B27" s="224">
        <v>2</v>
      </c>
      <c r="C27" s="222" t="s">
        <v>12</v>
      </c>
      <c r="D27" s="222"/>
      <c r="E27" s="222"/>
      <c r="F27" s="222">
        <v>200</v>
      </c>
      <c r="G27" s="222">
        <v>50</v>
      </c>
      <c r="H27" s="222">
        <v>50</v>
      </c>
      <c r="I27" s="222"/>
      <c r="J27" s="222"/>
      <c r="K27" s="222"/>
      <c r="L27" s="222"/>
      <c r="M27" s="222"/>
      <c r="N27" s="222"/>
      <c r="O27" s="222"/>
      <c r="P27" s="222"/>
      <c r="Q27" s="222"/>
      <c r="R27" s="222"/>
      <c r="S27" s="222"/>
      <c r="T27" s="222"/>
      <c r="U27" s="222">
        <v>300</v>
      </c>
      <c r="V27" s="222"/>
      <c r="W27" s="222">
        <f t="shared" si="0"/>
        <v>600</v>
      </c>
      <c r="X27" s="59"/>
      <c r="Y27" s="59"/>
    </row>
    <row r="28" spans="1:25" ht="14.25">
      <c r="A28" s="59"/>
      <c r="B28" s="224">
        <v>3</v>
      </c>
      <c r="C28" s="222" t="s">
        <v>9</v>
      </c>
      <c r="D28" s="222"/>
      <c r="E28" s="222"/>
      <c r="F28" s="222">
        <v>50</v>
      </c>
      <c r="G28" s="222">
        <v>50</v>
      </c>
      <c r="H28" s="222"/>
      <c r="I28" s="222"/>
      <c r="J28" s="222">
        <v>200</v>
      </c>
      <c r="K28" s="222"/>
      <c r="L28" s="222">
        <v>0</v>
      </c>
      <c r="M28" s="222"/>
      <c r="N28" s="222"/>
      <c r="O28" s="222">
        <v>300</v>
      </c>
      <c r="P28" s="222"/>
      <c r="Q28" s="222"/>
      <c r="R28" s="222"/>
      <c r="S28" s="222"/>
      <c r="T28" s="222"/>
      <c r="U28" s="222"/>
      <c r="V28" s="222"/>
      <c r="W28" s="222">
        <f t="shared" si="0"/>
        <v>600</v>
      </c>
      <c r="X28" s="59"/>
      <c r="Y28" s="59"/>
    </row>
    <row r="29" spans="1:25" ht="14.25">
      <c r="A29" s="59"/>
      <c r="B29" s="224">
        <v>3</v>
      </c>
      <c r="C29" s="222" t="s">
        <v>8</v>
      </c>
      <c r="D29" s="222"/>
      <c r="E29" s="222"/>
      <c r="F29" s="222">
        <v>50</v>
      </c>
      <c r="G29" s="222">
        <v>100</v>
      </c>
      <c r="H29" s="222"/>
      <c r="I29" s="222"/>
      <c r="J29" s="222"/>
      <c r="K29" s="222">
        <v>100</v>
      </c>
      <c r="L29" s="222">
        <v>50</v>
      </c>
      <c r="M29" s="222"/>
      <c r="N29" s="222"/>
      <c r="O29" s="222">
        <v>300</v>
      </c>
      <c r="P29" s="222"/>
      <c r="Q29" s="222"/>
      <c r="R29" s="222"/>
      <c r="S29" s="222"/>
      <c r="T29" s="222"/>
      <c r="U29" s="222"/>
      <c r="V29" s="222"/>
      <c r="W29" s="222">
        <f t="shared" si="0"/>
        <v>600</v>
      </c>
      <c r="X29" s="59"/>
      <c r="Y29" s="59"/>
    </row>
    <row r="30" spans="1:25" ht="14.25">
      <c r="A30" s="59"/>
      <c r="B30" s="224">
        <v>3</v>
      </c>
      <c r="C30" s="222" t="s">
        <v>11</v>
      </c>
      <c r="D30" s="222"/>
      <c r="E30" s="222">
        <v>100</v>
      </c>
      <c r="F30" s="222"/>
      <c r="G30" s="222">
        <v>100</v>
      </c>
      <c r="H30" s="222">
        <v>100</v>
      </c>
      <c r="I30" s="222"/>
      <c r="J30" s="222"/>
      <c r="K30" s="222"/>
      <c r="L30" s="222"/>
      <c r="M30" s="222"/>
      <c r="N30" s="222"/>
      <c r="O30" s="222"/>
      <c r="P30" s="222"/>
      <c r="Q30" s="222"/>
      <c r="R30" s="222"/>
      <c r="S30" s="222"/>
      <c r="T30" s="222"/>
      <c r="U30" s="222">
        <v>300</v>
      </c>
      <c r="V30" s="222"/>
      <c r="W30" s="222">
        <f t="shared" si="0"/>
        <v>600</v>
      </c>
      <c r="X30" s="59"/>
      <c r="Y30" s="59"/>
    </row>
    <row r="31" spans="1:25" ht="14.25">
      <c r="A31" s="59"/>
      <c r="B31" s="224">
        <v>3</v>
      </c>
      <c r="C31" s="222" t="s">
        <v>67</v>
      </c>
      <c r="D31" s="222"/>
      <c r="E31" s="222">
        <v>100</v>
      </c>
      <c r="F31" s="222"/>
      <c r="G31" s="222">
        <v>100</v>
      </c>
      <c r="H31" s="222">
        <v>100</v>
      </c>
      <c r="I31" s="222"/>
      <c r="J31" s="222"/>
      <c r="K31" s="222"/>
      <c r="L31" s="222"/>
      <c r="M31" s="222"/>
      <c r="N31" s="222"/>
      <c r="O31" s="222"/>
      <c r="P31" s="222"/>
      <c r="Q31" s="222"/>
      <c r="R31" s="222"/>
      <c r="S31" s="222"/>
      <c r="T31" s="222"/>
      <c r="U31" s="222">
        <v>300</v>
      </c>
      <c r="V31" s="222"/>
      <c r="W31" s="222">
        <f t="shared" si="0"/>
        <v>600</v>
      </c>
      <c r="X31" s="59"/>
      <c r="Y31" s="59"/>
    </row>
    <row r="32" spans="1:25" ht="14.25">
      <c r="A32" s="59"/>
      <c r="B32" s="224">
        <v>3</v>
      </c>
      <c r="C32" s="222" t="s">
        <v>18</v>
      </c>
      <c r="D32" s="222">
        <v>100</v>
      </c>
      <c r="E32" s="222">
        <v>50</v>
      </c>
      <c r="F32" s="222"/>
      <c r="G32" s="222"/>
      <c r="H32" s="222">
        <v>150</v>
      </c>
      <c r="I32" s="222"/>
      <c r="J32" s="222"/>
      <c r="K32" s="222"/>
      <c r="L32" s="222"/>
      <c r="M32" s="222"/>
      <c r="N32" s="222"/>
      <c r="O32" s="222"/>
      <c r="P32" s="222"/>
      <c r="Q32" s="222"/>
      <c r="R32" s="222">
        <v>300</v>
      </c>
      <c r="S32" s="222"/>
      <c r="T32" s="222"/>
      <c r="U32" s="222"/>
      <c r="V32" s="222"/>
      <c r="W32" s="222">
        <f t="shared" si="0"/>
        <v>600</v>
      </c>
      <c r="X32" s="59"/>
      <c r="Y32" s="59"/>
    </row>
    <row r="33" spans="1:25" ht="14.25">
      <c r="A33" s="59"/>
      <c r="B33" s="224">
        <v>4</v>
      </c>
      <c r="C33" s="222" t="s">
        <v>130</v>
      </c>
      <c r="D33" s="222">
        <v>100</v>
      </c>
      <c r="E33" s="222"/>
      <c r="F33" s="222"/>
      <c r="G33" s="222"/>
      <c r="H33" s="222"/>
      <c r="I33" s="222">
        <v>100</v>
      </c>
      <c r="J33" s="222"/>
      <c r="K33" s="222"/>
      <c r="L33" s="222"/>
      <c r="M33" s="222"/>
      <c r="N33" s="222"/>
      <c r="O33" s="222"/>
      <c r="P33" s="222"/>
      <c r="Q33" s="222">
        <v>100</v>
      </c>
      <c r="R33" s="222">
        <v>300</v>
      </c>
      <c r="S33" s="222"/>
      <c r="T33" s="222"/>
      <c r="U33" s="222"/>
      <c r="V33" s="222"/>
      <c r="W33" s="222">
        <f t="shared" si="0"/>
        <v>600</v>
      </c>
      <c r="X33" s="59"/>
      <c r="Y33" s="59"/>
    </row>
    <row r="34" spans="1:25" ht="14.25">
      <c r="A34" s="59"/>
      <c r="B34" s="224">
        <v>4</v>
      </c>
      <c r="C34" s="222" t="s">
        <v>16</v>
      </c>
      <c r="D34" s="222">
        <v>50</v>
      </c>
      <c r="E34" s="222"/>
      <c r="F34" s="222"/>
      <c r="G34" s="222"/>
      <c r="H34" s="222"/>
      <c r="I34" s="222">
        <v>50</v>
      </c>
      <c r="J34" s="222"/>
      <c r="K34" s="222"/>
      <c r="L34" s="222"/>
      <c r="M34" s="222">
        <v>200</v>
      </c>
      <c r="N34" s="222"/>
      <c r="O34" s="222"/>
      <c r="P34" s="222">
        <v>300</v>
      </c>
      <c r="Q34" s="222"/>
      <c r="R34" s="222"/>
      <c r="S34" s="222"/>
      <c r="T34" s="222"/>
      <c r="U34" s="222"/>
      <c r="V34" s="222"/>
      <c r="W34" s="222">
        <f t="shared" si="0"/>
        <v>600</v>
      </c>
      <c r="X34" s="59"/>
      <c r="Y34" s="59"/>
    </row>
    <row r="35" spans="1:25" ht="14.25">
      <c r="A35" s="59"/>
      <c r="B35" s="224">
        <v>4</v>
      </c>
      <c r="C35" s="222" t="s">
        <v>68</v>
      </c>
      <c r="D35" s="222">
        <v>100</v>
      </c>
      <c r="E35" s="222"/>
      <c r="F35" s="222">
        <v>50</v>
      </c>
      <c r="G35" s="222"/>
      <c r="H35" s="222"/>
      <c r="I35" s="222">
        <v>150</v>
      </c>
      <c r="J35" s="222"/>
      <c r="K35" s="222"/>
      <c r="L35" s="222"/>
      <c r="M35" s="222"/>
      <c r="N35" s="222"/>
      <c r="O35" s="222"/>
      <c r="P35" s="222">
        <v>300</v>
      </c>
      <c r="Q35" s="222"/>
      <c r="R35" s="222"/>
      <c r="S35" s="222"/>
      <c r="T35" s="222"/>
      <c r="U35" s="222"/>
      <c r="V35" s="222"/>
      <c r="W35" s="222">
        <f t="shared" si="0"/>
        <v>600</v>
      </c>
      <c r="X35" s="59"/>
      <c r="Y35" s="59"/>
    </row>
    <row r="36" spans="1:25" ht="14.25">
      <c r="A36" s="59"/>
      <c r="B36" s="224">
        <v>4</v>
      </c>
      <c r="C36" s="222" t="s">
        <v>14</v>
      </c>
      <c r="D36" s="222">
        <v>100</v>
      </c>
      <c r="E36" s="222"/>
      <c r="F36" s="222"/>
      <c r="G36" s="222"/>
      <c r="H36" s="222"/>
      <c r="I36" s="222">
        <v>200</v>
      </c>
      <c r="J36" s="222"/>
      <c r="K36" s="222"/>
      <c r="L36" s="222"/>
      <c r="M36" s="222"/>
      <c r="N36" s="222"/>
      <c r="O36" s="222"/>
      <c r="P36" s="222">
        <v>300</v>
      </c>
      <c r="Q36" s="222"/>
      <c r="R36" s="222"/>
      <c r="S36" s="222"/>
      <c r="T36" s="222"/>
      <c r="U36" s="222"/>
      <c r="V36" s="222"/>
      <c r="W36" s="222">
        <f t="shared" si="0"/>
        <v>600</v>
      </c>
      <c r="X36" s="59"/>
      <c r="Y36" s="59"/>
    </row>
    <row r="37" spans="1:25" ht="14.25">
      <c r="A37" s="59"/>
      <c r="B37" s="224">
        <v>5</v>
      </c>
      <c r="C37" s="222" t="s">
        <v>69</v>
      </c>
      <c r="D37" s="222">
        <v>50</v>
      </c>
      <c r="E37" s="222"/>
      <c r="F37" s="222"/>
      <c r="G37" s="222"/>
      <c r="H37" s="222"/>
      <c r="I37" s="222"/>
      <c r="J37" s="222"/>
      <c r="K37" s="222">
        <v>50</v>
      </c>
      <c r="L37" s="222"/>
      <c r="M37" s="222">
        <v>200</v>
      </c>
      <c r="N37" s="222"/>
      <c r="O37" s="222"/>
      <c r="P37" s="222"/>
      <c r="Q37" s="222"/>
      <c r="R37" s="222">
        <v>300</v>
      </c>
      <c r="S37" s="222"/>
      <c r="T37" s="222"/>
      <c r="U37" s="222"/>
      <c r="V37" s="222"/>
      <c r="W37" s="222">
        <f t="shared" si="0"/>
        <v>600</v>
      </c>
      <c r="X37" s="59"/>
      <c r="Y37" s="59"/>
    </row>
    <row r="38" spans="1:25" ht="14.25">
      <c r="A38" s="59"/>
      <c r="B38" s="224">
        <v>5</v>
      </c>
      <c r="C38" s="222" t="s">
        <v>17</v>
      </c>
      <c r="D38" s="222">
        <v>50</v>
      </c>
      <c r="E38" s="222"/>
      <c r="F38" s="222"/>
      <c r="G38" s="222">
        <v>50</v>
      </c>
      <c r="H38" s="222"/>
      <c r="I38" s="222"/>
      <c r="J38" s="222"/>
      <c r="K38" s="222"/>
      <c r="L38" s="222"/>
      <c r="M38" s="222">
        <v>200</v>
      </c>
      <c r="N38" s="222"/>
      <c r="O38" s="222"/>
      <c r="P38" s="222">
        <v>300</v>
      </c>
      <c r="Q38" s="222"/>
      <c r="R38" s="222"/>
      <c r="S38" s="222"/>
      <c r="T38" s="222"/>
      <c r="U38" s="222"/>
      <c r="V38" s="222"/>
      <c r="W38" s="222">
        <f t="shared" si="0"/>
        <v>600</v>
      </c>
      <c r="X38" s="59"/>
      <c r="Y38" s="59"/>
    </row>
    <row r="39" spans="1:25" ht="14.25">
      <c r="A39" s="59"/>
      <c r="B39" s="224">
        <v>5</v>
      </c>
      <c r="C39" s="222" t="s">
        <v>20</v>
      </c>
      <c r="D39" s="222"/>
      <c r="E39" s="222">
        <v>100</v>
      </c>
      <c r="F39" s="222"/>
      <c r="G39" s="222">
        <v>100</v>
      </c>
      <c r="H39" s="222"/>
      <c r="I39" s="222"/>
      <c r="J39" s="222">
        <v>100</v>
      </c>
      <c r="K39" s="222"/>
      <c r="L39" s="222"/>
      <c r="M39" s="222"/>
      <c r="N39" s="222"/>
      <c r="O39" s="222"/>
      <c r="P39" s="222"/>
      <c r="Q39" s="222"/>
      <c r="R39" s="222">
        <v>300</v>
      </c>
      <c r="S39" s="222"/>
      <c r="T39" s="222"/>
      <c r="U39" s="222"/>
      <c r="V39" s="222"/>
      <c r="W39" s="222">
        <f t="shared" si="0"/>
        <v>600</v>
      </c>
      <c r="X39" s="59"/>
      <c r="Y39" s="59"/>
    </row>
    <row r="40" spans="1:25" ht="14.25">
      <c r="A40" s="59"/>
      <c r="B40" s="224">
        <v>5</v>
      </c>
      <c r="C40" s="222" t="s">
        <v>21</v>
      </c>
      <c r="D40" s="222"/>
      <c r="E40" s="222"/>
      <c r="F40" s="222">
        <v>100</v>
      </c>
      <c r="G40" s="222">
        <v>100</v>
      </c>
      <c r="H40" s="222"/>
      <c r="I40" s="222"/>
      <c r="J40" s="222">
        <v>200</v>
      </c>
      <c r="K40" s="222"/>
      <c r="L40" s="222">
        <v>100</v>
      </c>
      <c r="M40" s="222"/>
      <c r="N40" s="222"/>
      <c r="O40" s="222"/>
      <c r="P40" s="222"/>
      <c r="Q40" s="222"/>
      <c r="R40" s="222"/>
      <c r="S40" s="222">
        <v>100</v>
      </c>
      <c r="T40" s="222"/>
      <c r="U40" s="222"/>
      <c r="V40" s="222"/>
      <c r="W40" s="222">
        <f t="shared" si="0"/>
        <v>600</v>
      </c>
      <c r="X40" s="59"/>
      <c r="Y40" s="59"/>
    </row>
    <row r="41" spans="1:25" ht="14.25">
      <c r="A41" s="59"/>
      <c r="B41" s="224">
        <v>6</v>
      </c>
      <c r="C41" s="222" t="s">
        <v>70</v>
      </c>
      <c r="D41" s="222"/>
      <c r="E41" s="222"/>
      <c r="F41" s="222">
        <v>100</v>
      </c>
      <c r="G41" s="222"/>
      <c r="H41" s="222"/>
      <c r="I41" s="222"/>
      <c r="J41" s="222">
        <v>200</v>
      </c>
      <c r="K41" s="222"/>
      <c r="L41" s="222">
        <v>200</v>
      </c>
      <c r="M41" s="222"/>
      <c r="N41" s="222"/>
      <c r="O41" s="222"/>
      <c r="P41" s="222"/>
      <c r="Q41" s="222"/>
      <c r="R41" s="222"/>
      <c r="S41" s="222">
        <v>100</v>
      </c>
      <c r="T41" s="222"/>
      <c r="U41" s="222"/>
      <c r="V41" s="222"/>
      <c r="W41" s="222">
        <f t="shared" si="0"/>
        <v>600</v>
      </c>
      <c r="X41" s="59"/>
      <c r="Y41" s="59"/>
    </row>
    <row r="42" spans="1:25" ht="14.25">
      <c r="A42" s="59"/>
      <c r="B42" s="224">
        <v>6</v>
      </c>
      <c r="C42" s="222" t="s">
        <v>25</v>
      </c>
      <c r="D42" s="222">
        <v>50</v>
      </c>
      <c r="E42" s="222"/>
      <c r="F42" s="222"/>
      <c r="G42" s="222">
        <v>150</v>
      </c>
      <c r="H42" s="222"/>
      <c r="I42" s="222"/>
      <c r="J42" s="222">
        <v>100</v>
      </c>
      <c r="K42" s="222"/>
      <c r="L42" s="222"/>
      <c r="M42" s="222"/>
      <c r="N42" s="222"/>
      <c r="O42" s="222"/>
      <c r="P42" s="222"/>
      <c r="Q42" s="222"/>
      <c r="R42" s="222"/>
      <c r="S42" s="222"/>
      <c r="T42" s="222">
        <v>300</v>
      </c>
      <c r="U42" s="222"/>
      <c r="V42" s="222"/>
      <c r="W42" s="222">
        <f t="shared" si="0"/>
        <v>600</v>
      </c>
      <c r="X42" s="59"/>
      <c r="Y42" s="59"/>
    </row>
    <row r="43" spans="1:25" ht="14.25">
      <c r="A43" s="59"/>
      <c r="B43" s="224">
        <v>6</v>
      </c>
      <c r="C43" s="222" t="s">
        <v>26</v>
      </c>
      <c r="D43" s="226">
        <v>0</v>
      </c>
      <c r="E43" s="222"/>
      <c r="F43" s="222"/>
      <c r="G43" s="222"/>
      <c r="H43" s="222"/>
      <c r="I43" s="222">
        <v>100</v>
      </c>
      <c r="J43" s="222"/>
      <c r="K43" s="222"/>
      <c r="L43" s="222"/>
      <c r="M43" s="222"/>
      <c r="N43" s="222"/>
      <c r="O43" s="222"/>
      <c r="P43" s="222"/>
      <c r="Q43" s="229">
        <v>300</v>
      </c>
      <c r="R43" s="222"/>
      <c r="S43" s="222"/>
      <c r="T43" s="222">
        <v>200</v>
      </c>
      <c r="U43" s="222"/>
      <c r="V43" s="222"/>
      <c r="W43" s="222">
        <f t="shared" si="0"/>
        <v>600</v>
      </c>
      <c r="X43" s="59"/>
      <c r="Y43" s="59"/>
    </row>
    <row r="44" spans="1:25" ht="14.25">
      <c r="A44" s="59"/>
      <c r="B44" s="224">
        <v>6</v>
      </c>
      <c r="C44" s="222" t="s">
        <v>71</v>
      </c>
      <c r="D44" s="226">
        <v>0</v>
      </c>
      <c r="E44" s="222"/>
      <c r="F44" s="222"/>
      <c r="G44" s="222"/>
      <c r="H44" s="222"/>
      <c r="I44" s="222"/>
      <c r="J44" s="222"/>
      <c r="K44" s="222">
        <v>300</v>
      </c>
      <c r="L44" s="222">
        <v>100</v>
      </c>
      <c r="M44" s="222"/>
      <c r="N44" s="222"/>
      <c r="O44" s="222"/>
      <c r="P44" s="222"/>
      <c r="Q44" s="222"/>
      <c r="R44" s="222"/>
      <c r="S44" s="222"/>
      <c r="T44" s="229">
        <v>200</v>
      </c>
      <c r="U44" s="222"/>
      <c r="V44" s="222"/>
      <c r="W44" s="222">
        <f t="shared" si="0"/>
        <v>600</v>
      </c>
      <c r="X44" s="59"/>
      <c r="Y44" s="59"/>
    </row>
    <row r="45" spans="1:25" ht="14.25">
      <c r="A45" s="59"/>
      <c r="B45" s="262" t="s">
        <v>221</v>
      </c>
      <c r="C45" s="263"/>
      <c r="D45" s="222" t="s">
        <v>107</v>
      </c>
      <c r="E45" s="222" t="s">
        <v>108</v>
      </c>
      <c r="F45" s="222" t="s">
        <v>109</v>
      </c>
      <c r="G45" s="222" t="s">
        <v>110</v>
      </c>
      <c r="H45" s="222" t="s">
        <v>111</v>
      </c>
      <c r="I45" s="222" t="s">
        <v>112</v>
      </c>
      <c r="J45" s="222" t="s">
        <v>113</v>
      </c>
      <c r="K45" s="222" t="s">
        <v>114</v>
      </c>
      <c r="L45" s="222" t="s">
        <v>115</v>
      </c>
      <c r="M45" s="222" t="s">
        <v>116</v>
      </c>
      <c r="N45" s="222" t="s">
        <v>117</v>
      </c>
      <c r="O45" s="222" t="s">
        <v>118</v>
      </c>
      <c r="P45" s="222" t="s">
        <v>119</v>
      </c>
      <c r="Q45" s="222" t="s">
        <v>120</v>
      </c>
      <c r="R45" s="222" t="s">
        <v>121</v>
      </c>
      <c r="S45" s="222" t="s">
        <v>122</v>
      </c>
      <c r="T45" s="222" t="s">
        <v>123</v>
      </c>
      <c r="U45" s="222" t="s">
        <v>124</v>
      </c>
      <c r="V45" s="222" t="s">
        <v>125</v>
      </c>
      <c r="W45" s="225" t="s">
        <v>222</v>
      </c>
      <c r="X45" s="59"/>
      <c r="Y45" s="59"/>
    </row>
    <row r="46" spans="1:25" ht="14.25">
      <c r="A46" s="59"/>
      <c r="B46" s="262" t="s">
        <v>223</v>
      </c>
      <c r="C46" s="263"/>
      <c r="D46" s="234">
        <f>SUM(D13:D44)</f>
        <v>1200</v>
      </c>
      <c r="E46" s="234">
        <f aca="true" t="shared" si="1" ref="E46:V46">SUM(E13:E44)</f>
        <v>500</v>
      </c>
      <c r="F46" s="234">
        <f t="shared" si="1"/>
        <v>1300</v>
      </c>
      <c r="G46" s="234">
        <f t="shared" si="1"/>
        <v>1200</v>
      </c>
      <c r="H46" s="234">
        <f t="shared" si="1"/>
        <v>1200</v>
      </c>
      <c r="I46" s="234">
        <f t="shared" si="1"/>
        <v>800</v>
      </c>
      <c r="J46" s="234">
        <f t="shared" si="1"/>
        <v>1200</v>
      </c>
      <c r="K46" s="234">
        <f t="shared" si="1"/>
        <v>1200</v>
      </c>
      <c r="L46" s="234">
        <f t="shared" si="1"/>
        <v>600</v>
      </c>
      <c r="M46" s="234">
        <f t="shared" si="1"/>
        <v>1200</v>
      </c>
      <c r="N46" s="234">
        <f t="shared" si="1"/>
        <v>1200</v>
      </c>
      <c r="O46" s="234">
        <f t="shared" si="1"/>
        <v>1200</v>
      </c>
      <c r="P46" s="234">
        <f t="shared" si="1"/>
        <v>1200</v>
      </c>
      <c r="Q46" s="234">
        <f t="shared" si="1"/>
        <v>900</v>
      </c>
      <c r="R46" s="234">
        <f t="shared" si="1"/>
        <v>1200</v>
      </c>
      <c r="S46" s="234">
        <f t="shared" si="1"/>
        <v>300</v>
      </c>
      <c r="T46" s="234">
        <f t="shared" si="1"/>
        <v>900</v>
      </c>
      <c r="U46" s="234">
        <f t="shared" si="1"/>
        <v>1200</v>
      </c>
      <c r="V46" s="234">
        <f t="shared" si="1"/>
        <v>700</v>
      </c>
      <c r="W46" s="225">
        <f>SUM(W13:W44)</f>
        <v>19200</v>
      </c>
      <c r="X46" s="59"/>
      <c r="Y46" s="59"/>
    </row>
    <row r="47" spans="1:25" ht="14.25">
      <c r="A47" s="59"/>
      <c r="B47" s="60"/>
      <c r="C47" s="60"/>
      <c r="D47" s="60"/>
      <c r="E47" s="60"/>
      <c r="F47" s="60"/>
      <c r="G47" s="60"/>
      <c r="H47" s="60"/>
      <c r="I47" s="60"/>
      <c r="J47" s="60"/>
      <c r="K47" s="60"/>
      <c r="L47" s="60"/>
      <c r="M47" s="60"/>
      <c r="N47" s="60"/>
      <c r="O47" s="60"/>
      <c r="P47" s="60"/>
      <c r="Q47" s="60"/>
      <c r="R47" s="60"/>
      <c r="S47" s="60"/>
      <c r="T47" s="60"/>
      <c r="U47" s="60"/>
      <c r="V47" s="60"/>
      <c r="W47" s="60">
        <f>SUM(D46:V46)</f>
        <v>19200</v>
      </c>
      <c r="X47" s="59"/>
      <c r="Y47" s="59"/>
    </row>
    <row r="48" spans="1:25" ht="14.25">
      <c r="A48" s="59"/>
      <c r="B48" s="232"/>
      <c r="C48" s="55" t="s">
        <v>224</v>
      </c>
      <c r="D48" s="55"/>
      <c r="E48" s="55"/>
      <c r="F48" s="55"/>
      <c r="G48" s="55"/>
      <c r="H48" s="55"/>
      <c r="I48" s="55"/>
      <c r="J48" s="55"/>
      <c r="K48" s="55"/>
      <c r="L48" s="55"/>
      <c r="M48" s="55"/>
      <c r="N48" s="55"/>
      <c r="O48" s="55"/>
      <c r="P48" s="55"/>
      <c r="Q48" s="55"/>
      <c r="R48" s="55"/>
      <c r="S48" s="55"/>
      <c r="T48" s="55"/>
      <c r="U48" s="55"/>
      <c r="V48" s="55"/>
      <c r="W48" s="55"/>
      <c r="X48" s="59"/>
      <c r="Y48" s="59"/>
    </row>
    <row r="49" spans="1:25" ht="14.25">
      <c r="A49" s="59"/>
      <c r="B49" s="60"/>
      <c r="C49" s="60"/>
      <c r="D49" s="59"/>
      <c r="E49" s="59"/>
      <c r="F49" s="59"/>
      <c r="G49" s="59"/>
      <c r="H49" s="59"/>
      <c r="I49" s="59"/>
      <c r="J49" s="59"/>
      <c r="K49" s="59"/>
      <c r="L49" s="59"/>
      <c r="M49" s="59"/>
      <c r="N49" s="59"/>
      <c r="O49" s="59"/>
      <c r="P49" s="59"/>
      <c r="Q49" s="59"/>
      <c r="R49" s="59"/>
      <c r="S49" s="59"/>
      <c r="T49" s="59"/>
      <c r="U49" s="59"/>
      <c r="V49" s="59"/>
      <c r="W49" s="59"/>
      <c r="X49" s="59"/>
      <c r="Y49" s="59"/>
    </row>
    <row r="50" spans="1:25" ht="14.25">
      <c r="A50" s="59"/>
      <c r="B50" s="233"/>
      <c r="C50" s="55" t="s">
        <v>225</v>
      </c>
      <c r="D50" s="59"/>
      <c r="E50" s="59"/>
      <c r="F50" s="59"/>
      <c r="G50" s="59"/>
      <c r="H50" s="59"/>
      <c r="I50" s="59"/>
      <c r="J50" s="59"/>
      <c r="K50" s="59"/>
      <c r="L50" s="59"/>
      <c r="M50" s="59"/>
      <c r="N50" s="59"/>
      <c r="O50" s="59"/>
      <c r="P50" s="59"/>
      <c r="Q50" s="59"/>
      <c r="R50" s="59"/>
      <c r="S50" s="59"/>
      <c r="T50" s="59"/>
      <c r="U50" s="59"/>
      <c r="V50" s="59"/>
      <c r="W50" s="59"/>
      <c r="X50" s="59"/>
      <c r="Y50" s="59"/>
    </row>
    <row r="51" spans="1:25" ht="14.25">
      <c r="A51" s="59"/>
      <c r="B51" s="60"/>
      <c r="C51" s="60"/>
      <c r="D51" s="59"/>
      <c r="E51" s="59"/>
      <c r="F51" s="59"/>
      <c r="G51" s="59"/>
      <c r="H51" s="59"/>
      <c r="I51" s="59"/>
      <c r="J51" s="59"/>
      <c r="K51" s="59"/>
      <c r="L51" s="59"/>
      <c r="M51" s="59"/>
      <c r="N51" s="59"/>
      <c r="O51" s="59"/>
      <c r="P51" s="59"/>
      <c r="Q51" s="59"/>
      <c r="R51" s="59"/>
      <c r="S51" s="59"/>
      <c r="T51" s="59"/>
      <c r="U51" s="59"/>
      <c r="V51" s="59"/>
      <c r="W51" s="59"/>
      <c r="X51" s="59"/>
      <c r="Y51" s="59"/>
    </row>
    <row r="52" spans="1:25" ht="14.25">
      <c r="A52" s="59"/>
      <c r="B52" s="227"/>
      <c r="C52" s="55" t="s">
        <v>226</v>
      </c>
      <c r="D52" s="59"/>
      <c r="E52" s="59"/>
      <c r="F52" s="59"/>
      <c r="G52" s="59"/>
      <c r="H52" s="59"/>
      <c r="I52" s="59"/>
      <c r="J52" s="59"/>
      <c r="K52" s="59"/>
      <c r="L52" s="59"/>
      <c r="M52" s="59"/>
      <c r="N52" s="59"/>
      <c r="O52" s="59"/>
      <c r="P52" s="59"/>
      <c r="Q52" s="59"/>
      <c r="R52" s="59"/>
      <c r="S52" s="59"/>
      <c r="T52" s="59"/>
      <c r="U52" s="59"/>
      <c r="V52" s="59"/>
      <c r="W52" s="59"/>
      <c r="X52" s="59"/>
      <c r="Y52" s="59"/>
    </row>
    <row r="53" spans="1:25" ht="14.25">
      <c r="A53" s="59"/>
      <c r="B53" s="60"/>
      <c r="C53" s="60"/>
      <c r="D53" s="59"/>
      <c r="E53" s="59"/>
      <c r="F53" s="59"/>
      <c r="G53" s="59"/>
      <c r="H53" s="59"/>
      <c r="I53" s="59"/>
      <c r="J53" s="59"/>
      <c r="K53" s="59"/>
      <c r="L53" s="59"/>
      <c r="M53" s="59"/>
      <c r="N53" s="59"/>
      <c r="O53" s="59"/>
      <c r="P53" s="59"/>
      <c r="Q53" s="59"/>
      <c r="R53" s="59"/>
      <c r="S53" s="59"/>
      <c r="T53" s="59"/>
      <c r="U53" s="59"/>
      <c r="V53" s="59"/>
      <c r="W53" s="59"/>
      <c r="X53" s="59"/>
      <c r="Y53" s="59"/>
    </row>
    <row r="54" spans="1:25" ht="14.25">
      <c r="A54" s="59"/>
      <c r="B54" s="230"/>
      <c r="C54" s="55" t="s">
        <v>227</v>
      </c>
      <c r="D54" s="59"/>
      <c r="E54" s="59"/>
      <c r="F54" s="59"/>
      <c r="G54" s="59"/>
      <c r="H54" s="59"/>
      <c r="I54" s="59"/>
      <c r="J54" s="59"/>
      <c r="K54" s="59"/>
      <c r="L54" s="59"/>
      <c r="M54" s="59"/>
      <c r="N54" s="59"/>
      <c r="O54" s="59"/>
      <c r="P54" s="59"/>
      <c r="Q54" s="59"/>
      <c r="R54" s="59"/>
      <c r="S54" s="59"/>
      <c r="T54" s="59"/>
      <c r="U54" s="59"/>
      <c r="V54" s="59"/>
      <c r="W54" s="59"/>
      <c r="X54" s="59"/>
      <c r="Y54" s="59"/>
    </row>
    <row r="55" spans="1:25" ht="14.25">
      <c r="A55" s="59"/>
      <c r="B55" s="59"/>
      <c r="C55" s="59"/>
      <c r="D55" s="59"/>
      <c r="E55" s="59"/>
      <c r="F55" s="59"/>
      <c r="G55" s="59"/>
      <c r="H55" s="59"/>
      <c r="I55" s="59"/>
      <c r="J55" s="59"/>
      <c r="K55" s="59"/>
      <c r="L55" s="59"/>
      <c r="M55" s="59"/>
      <c r="N55" s="59"/>
      <c r="O55" s="59"/>
      <c r="P55" s="59"/>
      <c r="Q55" s="59"/>
      <c r="R55" s="59"/>
      <c r="S55" s="59"/>
      <c r="T55" s="59"/>
      <c r="U55" s="59"/>
      <c r="V55" s="59"/>
      <c r="W55" s="59"/>
      <c r="X55" s="59"/>
      <c r="Y55" s="59"/>
    </row>
    <row r="56" spans="1:25" ht="14.25">
      <c r="A56" s="59"/>
      <c r="B56" s="60"/>
      <c r="C56" s="60"/>
      <c r="D56" s="59"/>
      <c r="E56" s="59"/>
      <c r="F56" s="59"/>
      <c r="G56" s="59"/>
      <c r="H56" s="59"/>
      <c r="I56" s="59"/>
      <c r="J56" s="59"/>
      <c r="K56" s="59"/>
      <c r="L56" s="59"/>
      <c r="M56" s="59"/>
      <c r="N56" s="59"/>
      <c r="O56" s="59"/>
      <c r="P56" s="59"/>
      <c r="Q56" s="59"/>
      <c r="R56" s="59"/>
      <c r="S56" s="59"/>
      <c r="T56" s="59"/>
      <c r="U56" s="59"/>
      <c r="V56" s="59"/>
      <c r="W56" s="59"/>
      <c r="X56" s="59"/>
      <c r="Y56" s="59"/>
    </row>
    <row r="57" spans="1:25" ht="14.25">
      <c r="A57" s="59"/>
      <c r="B57" s="59"/>
      <c r="C57" s="59"/>
      <c r="D57" s="59"/>
      <c r="E57" s="59"/>
      <c r="F57" s="59"/>
      <c r="G57" s="59"/>
      <c r="H57" s="59"/>
      <c r="I57" s="59"/>
      <c r="J57" s="59"/>
      <c r="K57" s="59"/>
      <c r="L57" s="59"/>
      <c r="M57" s="59"/>
      <c r="N57" s="59"/>
      <c r="O57" s="59"/>
      <c r="P57" s="59"/>
      <c r="Q57" s="59"/>
      <c r="R57" s="59"/>
      <c r="S57" s="59"/>
      <c r="T57" s="59"/>
      <c r="U57" s="59"/>
      <c r="V57" s="59"/>
      <c r="W57" s="59"/>
      <c r="X57" s="59"/>
      <c r="Y57" s="59"/>
    </row>
    <row r="58" spans="1:25" ht="14.25">
      <c r="A58" s="59"/>
      <c r="B58" s="60"/>
      <c r="C58" s="60"/>
      <c r="D58" s="59"/>
      <c r="E58" s="59"/>
      <c r="F58" s="59"/>
      <c r="G58" s="59"/>
      <c r="H58" s="59"/>
      <c r="I58" s="59"/>
      <c r="J58" s="59"/>
      <c r="K58" s="59"/>
      <c r="L58" s="59"/>
      <c r="M58" s="59"/>
      <c r="N58" s="59"/>
      <c r="O58" s="59"/>
      <c r="P58" s="59"/>
      <c r="Q58" s="59"/>
      <c r="R58" s="59"/>
      <c r="S58" s="59"/>
      <c r="T58" s="59"/>
      <c r="U58" s="59"/>
      <c r="V58" s="59"/>
      <c r="W58" s="59"/>
      <c r="X58" s="59"/>
      <c r="Y58" s="59"/>
    </row>
    <row r="59" spans="1:25" ht="14.25">
      <c r="A59" s="59"/>
      <c r="B59" s="59"/>
      <c r="C59" s="59"/>
      <c r="D59" s="59"/>
      <c r="E59" s="59"/>
      <c r="F59" s="59"/>
      <c r="G59" s="59"/>
      <c r="H59" s="59"/>
      <c r="I59" s="59"/>
      <c r="J59" s="59"/>
      <c r="K59" s="59"/>
      <c r="L59" s="59"/>
      <c r="M59" s="59"/>
      <c r="N59" s="59"/>
      <c r="O59" s="59"/>
      <c r="P59" s="59"/>
      <c r="Q59" s="59"/>
      <c r="R59" s="59"/>
      <c r="S59" s="59"/>
      <c r="T59" s="59"/>
      <c r="U59" s="59"/>
      <c r="V59" s="59"/>
      <c r="W59" s="59"/>
      <c r="X59" s="59"/>
      <c r="Y59" s="59"/>
    </row>
    <row r="60" spans="1:25" ht="14.25">
      <c r="A60" s="59"/>
      <c r="B60" s="60"/>
      <c r="C60" s="60"/>
      <c r="D60" s="59"/>
      <c r="E60" s="59"/>
      <c r="F60" s="59"/>
      <c r="G60" s="59"/>
      <c r="H60" s="59"/>
      <c r="I60" s="59"/>
      <c r="J60" s="59"/>
      <c r="K60" s="59"/>
      <c r="L60" s="59"/>
      <c r="M60" s="59"/>
      <c r="N60" s="59"/>
      <c r="O60" s="59"/>
      <c r="P60" s="59"/>
      <c r="Q60" s="59"/>
      <c r="R60" s="59"/>
      <c r="S60" s="59"/>
      <c r="T60" s="59"/>
      <c r="U60" s="59"/>
      <c r="V60" s="59"/>
      <c r="W60" s="59"/>
      <c r="X60" s="59"/>
      <c r="Y60" s="59"/>
    </row>
    <row r="61" spans="1:25" ht="14.25">
      <c r="A61" s="59"/>
      <c r="B61" s="59"/>
      <c r="C61" s="59"/>
      <c r="D61" s="59"/>
      <c r="E61" s="59"/>
      <c r="F61" s="59"/>
      <c r="G61" s="59"/>
      <c r="H61" s="59"/>
      <c r="I61" s="59"/>
      <c r="J61" s="59"/>
      <c r="K61" s="59"/>
      <c r="L61" s="59"/>
      <c r="M61" s="59"/>
      <c r="N61" s="59"/>
      <c r="O61" s="59"/>
      <c r="P61" s="59"/>
      <c r="Q61" s="59"/>
      <c r="R61" s="59"/>
      <c r="S61" s="59"/>
      <c r="T61" s="59"/>
      <c r="U61" s="59"/>
      <c r="V61" s="59"/>
      <c r="W61" s="59"/>
      <c r="X61" s="59"/>
      <c r="Y61" s="59"/>
    </row>
    <row r="62" spans="1:25" ht="14.25">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sheetData>
  <sheetProtection/>
  <mergeCells count="7">
    <mergeCell ref="B46:C46"/>
    <mergeCell ref="B2:W2"/>
    <mergeCell ref="C4:W4"/>
    <mergeCell ref="C6:W6"/>
    <mergeCell ref="C8:W8"/>
    <mergeCell ref="C10:W10"/>
    <mergeCell ref="B45:C4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dc:creator>
  <cp:keywords/>
  <dc:description/>
  <cp:lastModifiedBy>Ralf Tielmann</cp:lastModifiedBy>
  <dcterms:created xsi:type="dcterms:W3CDTF">2010-12-11T10:48:01Z</dcterms:created>
  <dcterms:modified xsi:type="dcterms:W3CDTF">2010-12-12T13:30:09Z</dcterms:modified>
  <cp:category/>
  <cp:version/>
  <cp:contentType/>
  <cp:contentStatus/>
</cp:coreProperties>
</file>